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O:\050_Betriebsrat\KV`s\MILOTA\2025\STMK Schema\"/>
    </mc:Choice>
  </mc:AlternateContent>
  <xr:revisionPtr revIDLastSave="0" documentId="8_{EDD507F7-98E7-4917-B9FA-94864C9D58C7}" xr6:coauthVersionLast="36" xr6:coauthVersionMax="36" xr10:uidLastSave="{00000000-0000-0000-0000-000000000000}"/>
  <bookViews>
    <workbookView xWindow="0" yWindow="0" windowWidth="28800" windowHeight="12015" xr2:uid="{1D91CD58-4C13-45E4-8665-74DF91892AEC}"/>
  </bookViews>
  <sheets>
    <sheet name="VH Tabellen TU Magna 2025" sheetId="5" r:id="rId1"/>
    <sheet name="VH Tabellen TU Magna 2024" sheetId="4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" i="5" l="1"/>
  <c r="O15" i="5"/>
  <c r="O16" i="5" s="1"/>
  <c r="O17" i="5" s="1"/>
  <c r="O18" i="5" s="1"/>
  <c r="O19" i="5" s="1"/>
  <c r="O20" i="5" s="1"/>
  <c r="O21" i="5" s="1"/>
  <c r="O22" i="5" s="1"/>
  <c r="O23" i="5" s="1"/>
  <c r="O13" i="5"/>
  <c r="J14" i="5" l="1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13" i="5"/>
  <c r="D13" i="5"/>
  <c r="D14" i="5" l="1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K33" i="5" l="1"/>
  <c r="K32" i="5"/>
  <c r="E32" i="5"/>
  <c r="K31" i="5"/>
  <c r="E31" i="5"/>
  <c r="K30" i="5"/>
  <c r="E30" i="5"/>
  <c r="K29" i="5"/>
  <c r="E29" i="5"/>
  <c r="K28" i="5"/>
  <c r="E28" i="5"/>
  <c r="K27" i="5"/>
  <c r="E27" i="5"/>
  <c r="K26" i="5"/>
  <c r="E26" i="5"/>
  <c r="K25" i="5"/>
  <c r="E25" i="5"/>
  <c r="K24" i="5"/>
  <c r="E24" i="5"/>
  <c r="K23" i="5"/>
  <c r="E23" i="5"/>
  <c r="K22" i="5"/>
  <c r="E22" i="5"/>
  <c r="K21" i="5"/>
  <c r="E21" i="5"/>
  <c r="K20" i="5"/>
  <c r="E20" i="5"/>
  <c r="K19" i="5"/>
  <c r="E19" i="5"/>
  <c r="K18" i="5"/>
  <c r="E18" i="5"/>
  <c r="K17" i="5"/>
  <c r="E17" i="5"/>
  <c r="K16" i="5"/>
  <c r="E16" i="5"/>
  <c r="K15" i="5"/>
  <c r="E15" i="5"/>
  <c r="K14" i="5"/>
  <c r="E14" i="5"/>
  <c r="P13" i="5"/>
  <c r="Q13" i="5" s="1"/>
  <c r="K13" i="5"/>
  <c r="E13" i="5"/>
  <c r="P12" i="5"/>
  <c r="Q12" i="5" s="1"/>
  <c r="P15" i="5" l="1"/>
  <c r="Q15" i="5" s="1"/>
  <c r="P14" i="5"/>
  <c r="Q14" i="5" s="1"/>
  <c r="Q13" i="4"/>
  <c r="Q14" i="4"/>
  <c r="Q15" i="4"/>
  <c r="Q16" i="4"/>
  <c r="Q17" i="4"/>
  <c r="Q18" i="4"/>
  <c r="Q19" i="4"/>
  <c r="Q20" i="4"/>
  <c r="Q21" i="4"/>
  <c r="Q22" i="4"/>
  <c r="Q23" i="4"/>
  <c r="Q12" i="4"/>
  <c r="P16" i="5" l="1"/>
  <c r="Q16" i="5" s="1"/>
  <c r="P13" i="4"/>
  <c r="P14" i="4"/>
  <c r="P15" i="4"/>
  <c r="P16" i="4"/>
  <c r="P17" i="4"/>
  <c r="P18" i="4"/>
  <c r="P19" i="4"/>
  <c r="P20" i="4"/>
  <c r="P21" i="4"/>
  <c r="P22" i="4"/>
  <c r="P23" i="4"/>
  <c r="P12" i="4"/>
  <c r="O15" i="4"/>
  <c r="O16" i="4"/>
  <c r="O17" i="4" s="1"/>
  <c r="O18" i="4" s="1"/>
  <c r="O19" i="4" s="1"/>
  <c r="O20" i="4" s="1"/>
  <c r="O21" i="4" s="1"/>
  <c r="O22" i="4" s="1"/>
  <c r="O23" i="4" s="1"/>
  <c r="O14" i="4"/>
  <c r="O13" i="4"/>
  <c r="D13" i="4"/>
  <c r="J14" i="4"/>
  <c r="K14" i="4" s="1"/>
  <c r="J15" i="4"/>
  <c r="K15" i="4" s="1"/>
  <c r="J16" i="4"/>
  <c r="K16" i="4" s="1"/>
  <c r="J17" i="4"/>
  <c r="K17" i="4" s="1"/>
  <c r="J18" i="4"/>
  <c r="K18" i="4" s="1"/>
  <c r="J19" i="4"/>
  <c r="K19" i="4" s="1"/>
  <c r="J20" i="4"/>
  <c r="K20" i="4" s="1"/>
  <c r="J21" i="4"/>
  <c r="K21" i="4" s="1"/>
  <c r="J22" i="4"/>
  <c r="K22" i="4" s="1"/>
  <c r="J23" i="4"/>
  <c r="K23" i="4" s="1"/>
  <c r="J24" i="4"/>
  <c r="K24" i="4" s="1"/>
  <c r="J25" i="4"/>
  <c r="K25" i="4" s="1"/>
  <c r="J26" i="4"/>
  <c r="K26" i="4" s="1"/>
  <c r="J27" i="4"/>
  <c r="K27" i="4" s="1"/>
  <c r="J28" i="4"/>
  <c r="K28" i="4" s="1"/>
  <c r="J29" i="4"/>
  <c r="K29" i="4" s="1"/>
  <c r="J30" i="4"/>
  <c r="K30" i="4" s="1"/>
  <c r="J31" i="4"/>
  <c r="K31" i="4" s="1"/>
  <c r="J32" i="4"/>
  <c r="K32" i="4" s="1"/>
  <c r="J33" i="4"/>
  <c r="K33" i="4" s="1"/>
  <c r="J13" i="4"/>
  <c r="D14" i="4"/>
  <c r="E14" i="4" s="1"/>
  <c r="D15" i="4"/>
  <c r="E15" i="4" s="1"/>
  <c r="D16" i="4"/>
  <c r="E16" i="4" s="1"/>
  <c r="D17" i="4"/>
  <c r="E17" i="4" s="1"/>
  <c r="D18" i="4"/>
  <c r="E18" i="4" s="1"/>
  <c r="D19" i="4"/>
  <c r="E19" i="4" s="1"/>
  <c r="D20" i="4"/>
  <c r="E20" i="4" s="1"/>
  <c r="D21" i="4"/>
  <c r="E21" i="4" s="1"/>
  <c r="D22" i="4"/>
  <c r="E22" i="4" s="1"/>
  <c r="D23" i="4"/>
  <c r="E23" i="4" s="1"/>
  <c r="D24" i="4"/>
  <c r="E24" i="4" s="1"/>
  <c r="D25" i="4"/>
  <c r="E25" i="4" s="1"/>
  <c r="D26" i="4"/>
  <c r="E26" i="4" s="1"/>
  <c r="D27" i="4"/>
  <c r="E27" i="4" s="1"/>
  <c r="D28" i="4"/>
  <c r="E28" i="4" s="1"/>
  <c r="D29" i="4"/>
  <c r="E29" i="4" s="1"/>
  <c r="D30" i="4"/>
  <c r="E30" i="4" s="1"/>
  <c r="D31" i="4"/>
  <c r="E31" i="4" s="1"/>
  <c r="D32" i="4"/>
  <c r="E32" i="4" s="1"/>
  <c r="E13" i="4"/>
  <c r="P17" i="5" l="1"/>
  <c r="Q17" i="5" s="1"/>
  <c r="K13" i="4"/>
  <c r="P18" i="5" l="1"/>
  <c r="Q18" i="5" s="1"/>
  <c r="P19" i="5" l="1"/>
  <c r="Q19" i="5" s="1"/>
  <c r="P20" i="5" l="1"/>
  <c r="Q20" i="5" s="1"/>
  <c r="P21" i="5" l="1"/>
  <c r="Q21" i="5" s="1"/>
  <c r="P23" i="5" l="1"/>
  <c r="Q23" i="5" s="1"/>
  <c r="P22" i="5"/>
  <c r="Q22" i="5" s="1"/>
</calcChain>
</file>

<file path=xl/sharedStrings.xml><?xml version="1.0" encoding="utf-8"?>
<sst xmlns="http://schemas.openxmlformats.org/spreadsheetml/2006/main" count="179" uniqueCount="65">
  <si>
    <t>Gehaltstabellen für MitarbeiterInnen der Volkshilfe Steiermark bei</t>
  </si>
  <si>
    <t>KindergartenpädagogIn</t>
  </si>
  <si>
    <t>KinderbetreuerIn</t>
  </si>
  <si>
    <t>MILOTA</t>
  </si>
  <si>
    <t>SWÖ</t>
  </si>
  <si>
    <t>WOStd.</t>
  </si>
  <si>
    <t>Berufsjahr</t>
  </si>
  <si>
    <t>EUR</t>
  </si>
  <si>
    <t>1 + 2</t>
  </si>
  <si>
    <t>3 + 4</t>
  </si>
  <si>
    <t>5 + 6</t>
  </si>
  <si>
    <t>7 + 8</t>
  </si>
  <si>
    <t>9 + 10</t>
  </si>
  <si>
    <t>11 + 12</t>
  </si>
  <si>
    <t>13 + 14</t>
  </si>
  <si>
    <t>15 + 16</t>
  </si>
  <si>
    <t>17 + 18</t>
  </si>
  <si>
    <t>19 + 20</t>
  </si>
  <si>
    <t>21 + 22</t>
  </si>
  <si>
    <t>23 + 24</t>
  </si>
  <si>
    <t>25 + 26</t>
  </si>
  <si>
    <t>27 + 28</t>
  </si>
  <si>
    <t>29 + 30</t>
  </si>
  <si>
    <t>31 + 32</t>
  </si>
  <si>
    <t>33 + 34</t>
  </si>
  <si>
    <t>35 + 36</t>
  </si>
  <si>
    <t>37 + 38</t>
  </si>
  <si>
    <t>39 + 40</t>
  </si>
  <si>
    <t>Nachdem die Gehaltstabellen des SWÖ-KV 2022 keine 38-WOSTD-Werte ausweisen,</t>
  </si>
  <si>
    <t>wurden die Werte des SWÖ-KV 2021 um 2,7% erhöht und auf 10 Cent kaufmännisch gerundet.</t>
  </si>
  <si>
    <t>Leitungszulage</t>
  </si>
  <si>
    <t>für 1 Gruppe:</t>
  </si>
  <si>
    <t>für 2 Gruppen:</t>
  </si>
  <si>
    <t>für 3 Gruppen:</t>
  </si>
  <si>
    <t>für 4 Gruppen:</t>
  </si>
  <si>
    <t>für 5 Gruppen:</t>
  </si>
  <si>
    <t>für 6 Gruppen:</t>
  </si>
  <si>
    <t>für 7 Gruppen:</t>
  </si>
  <si>
    <t>für 8 Gruppen:</t>
  </si>
  <si>
    <t>für 9 Gruppen:</t>
  </si>
  <si>
    <t>für 10 Gruppen:</t>
  </si>
  <si>
    <t>Vergleichsbasis im SWÖ-KV:</t>
  </si>
  <si>
    <t>KindergartenpädagogIn = VWGR 7</t>
  </si>
  <si>
    <t>KinderbetreuerIn = VWGR 3</t>
  </si>
  <si>
    <t>Nach Rücksprache mit der Geschäftsführung wird oben stehendes Gehaltsschema</t>
  </si>
  <si>
    <t>Bei der Einstufung der MitarbeiterInnen ist die Vorgabe des MILOTA anzu-</t>
  </si>
  <si>
    <t>wenden: Alle facheinschlägigen Vordienstzeiten werden berücksichtigt. Die</t>
  </si>
  <si>
    <t xml:space="preserve">Grenze von max. 10 Jahren VDZ nach SWÖ-KV wird nicht angewandt. </t>
  </si>
  <si>
    <t>Nicht-facheinschlägige VDZ werden NICHT angerechnet.</t>
  </si>
  <si>
    <t>Info Gramsl:</t>
  </si>
  <si>
    <t>für die KBBEs der TU Graz und KBBE Magna angewandt, jedoch die Arbeitszeitverkürzung nach</t>
  </si>
  <si>
    <t xml:space="preserve">SWÖ-KV nicht angewandt. </t>
  </si>
  <si>
    <t>Für Teilzeitbeschäftigte ist der Monatsteiler nach MILOTA anzuwenden (165).</t>
  </si>
  <si>
    <t>KPL Leitungszulage</t>
  </si>
  <si>
    <t>gültig ab 01.01.2024</t>
  </si>
  <si>
    <t>VH-Schema</t>
  </si>
  <si>
    <t>Anwendung des SWÖ Kollektivvertrags</t>
  </si>
  <si>
    <t>Überzahlung</t>
  </si>
  <si>
    <t>für 11 Gruppen:</t>
  </si>
  <si>
    <t>für 12 Gruppen:</t>
  </si>
  <si>
    <t>gültig für die KBBE TU Graz &amp; Magna</t>
  </si>
  <si>
    <t>gültig ab 01.01.2025</t>
  </si>
  <si>
    <t>Kinderbetreuer:in</t>
  </si>
  <si>
    <t>RPL Leitungszulage</t>
  </si>
  <si>
    <t>Elementarpädagog:in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</si>
</sst>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6" x14ac:knownFonts="1">
    <font>
      <sz val="10"/>
      <name val="Arial"/>
      <family val="2"/>
    </font>
    <font>
      <sz val="10"/>
      <color rgb="FFFF0000"/>
      <name val="Verdana"/>
      <family val="2"/>
    </font>
    <font>
      <sz val="10"/>
      <name val="Arial"/>
      <family val="2"/>
    </font>
    <font>
      <sz val="12"/>
      <name val="Verdana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2"/>
      <color rgb="FFFF0000"/>
      <name val="Verdana"/>
      <family val="2"/>
    </font>
    <font>
      <b/>
      <sz val="10"/>
      <name val="Verdana"/>
      <family val="2"/>
    </font>
    <font>
      <sz val="11"/>
      <name val="Verdana"/>
      <family val="2"/>
    </font>
    <font>
      <i/>
      <sz val="11"/>
      <name val="Verdana"/>
      <family val="2"/>
    </font>
    <font>
      <u/>
      <sz val="10"/>
      <name val="Verdana"/>
      <family val="2"/>
    </font>
    <font>
      <b/>
      <sz val="10"/>
      <color rgb="FFFF0000"/>
      <name val="Verdana"/>
      <family val="2"/>
    </font>
    <font>
      <b/>
      <sz val="11"/>
      <name val="Verdana"/>
      <family val="2"/>
    </font>
    <font>
      <b/>
      <u/>
      <sz val="10"/>
      <color rgb="FFFF0000"/>
      <name val="Verdana"/>
      <family val="2"/>
    </font>
    <font>
      <i/>
      <sz val="10"/>
      <name val="Verdana"/>
      <family val="2"/>
    </font>
    <font>
      <i/>
      <sz val="10"/>
      <color rgb="FFFF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2" fillId="0" borderId="0"/>
  </cellStyleXfs>
  <cellXfs count="79">
    <xf numFmtId="0" fontId="0" fillId="0" borderId="0" xfId="0"/>
    <xf numFmtId="0" fontId="4" fillId="0" borderId="0" xfId="0" applyFont="1"/>
    <xf numFmtId="0" fontId="4" fillId="0" borderId="0" xfId="0" applyFont="1" applyFill="1"/>
    <xf numFmtId="0" fontId="1" fillId="0" borderId="0" xfId="0" applyFont="1" applyFill="1"/>
    <xf numFmtId="0" fontId="6" fillId="0" borderId="0" xfId="0" applyFont="1" applyFill="1"/>
    <xf numFmtId="0" fontId="1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vertical="center"/>
    </xf>
    <xf numFmtId="0" fontId="8" fillId="0" borderId="0" xfId="0" applyFont="1" applyFill="1" applyAlignment="1">
      <alignment horizontal="center" vertical="center"/>
    </xf>
    <xf numFmtId="1" fontId="9" fillId="0" borderId="0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horizontal="center"/>
    </xf>
    <xf numFmtId="0" fontId="4" fillId="3" borderId="0" xfId="0" applyFont="1" applyFill="1"/>
    <xf numFmtId="0" fontId="7" fillId="0" borderId="1" xfId="0" applyFont="1" applyBorder="1" applyAlignment="1">
      <alignment horizontal="center"/>
    </xf>
    <xf numFmtId="4" fontId="4" fillId="0" borderId="0" xfId="0" applyNumberFormat="1" applyFont="1"/>
    <xf numFmtId="4" fontId="4" fillId="0" borderId="0" xfId="0" applyNumberFormat="1" applyFont="1" applyFill="1" applyBorder="1"/>
    <xf numFmtId="0" fontId="4" fillId="0" borderId="0" xfId="0" applyFont="1" applyBorder="1"/>
    <xf numFmtId="0" fontId="4" fillId="0" borderId="0" xfId="0" applyFont="1" applyFill="1" applyBorder="1"/>
    <xf numFmtId="0" fontId="4" fillId="0" borderId="2" xfId="0" applyFont="1" applyBorder="1"/>
    <xf numFmtId="0" fontId="4" fillId="0" borderId="4" xfId="0" applyFont="1" applyBorder="1"/>
    <xf numFmtId="2" fontId="3" fillId="0" borderId="0" xfId="0" applyNumberFormat="1" applyFont="1" applyFill="1" applyBorder="1"/>
    <xf numFmtId="0" fontId="4" fillId="0" borderId="8" xfId="0" applyFont="1" applyBorder="1"/>
    <xf numFmtId="4" fontId="12" fillId="0" borderId="0" xfId="0" applyNumberFormat="1" applyFont="1" applyFill="1" applyBorder="1"/>
    <xf numFmtId="0" fontId="10" fillId="0" borderId="0" xfId="0" applyFont="1"/>
    <xf numFmtId="0" fontId="7" fillId="0" borderId="0" xfId="0" applyFont="1" applyAlignment="1">
      <alignment horizontal="center" wrapText="1"/>
    </xf>
    <xf numFmtId="0" fontId="8" fillId="0" borderId="0" xfId="0" applyFont="1"/>
    <xf numFmtId="0" fontId="8" fillId="0" borderId="0" xfId="0" applyFont="1" applyFill="1"/>
    <xf numFmtId="0" fontId="7" fillId="0" borderId="1" xfId="2" applyFont="1" applyBorder="1" applyAlignment="1">
      <alignment horizontal="center" vertical="center"/>
    </xf>
    <xf numFmtId="44" fontId="4" fillId="0" borderId="1" xfId="1" applyFont="1" applyBorder="1" applyAlignment="1">
      <alignment horizontal="center"/>
    </xf>
    <xf numFmtId="44" fontId="4" fillId="0" borderId="1" xfId="1" applyFont="1" applyFill="1" applyBorder="1" applyAlignment="1">
      <alignment horizontal="center"/>
    </xf>
    <xf numFmtId="44" fontId="4" fillId="4" borderId="1" xfId="1" applyFont="1" applyFill="1" applyBorder="1" applyAlignment="1">
      <alignment horizontal="center"/>
    </xf>
    <xf numFmtId="0" fontId="4" fillId="0" borderId="3" xfId="0" applyFont="1" applyBorder="1"/>
    <xf numFmtId="0" fontId="4" fillId="0" borderId="2" xfId="0" applyFont="1" applyFill="1" applyBorder="1"/>
    <xf numFmtId="4" fontId="4" fillId="0" borderId="2" xfId="0" applyNumberFormat="1" applyFont="1" applyFill="1" applyBorder="1"/>
    <xf numFmtId="0" fontId="13" fillId="0" borderId="5" xfId="0" applyFont="1" applyBorder="1"/>
    <xf numFmtId="0" fontId="4" fillId="0" borderId="6" xfId="0" applyFont="1" applyBorder="1"/>
    <xf numFmtId="0" fontId="11" fillId="0" borderId="5" xfId="0" applyFont="1" applyBorder="1"/>
    <xf numFmtId="0" fontId="4" fillId="0" borderId="8" xfId="0" applyFont="1" applyFill="1" applyBorder="1"/>
    <xf numFmtId="0" fontId="4" fillId="0" borderId="9" xfId="0" applyFont="1" applyBorder="1"/>
    <xf numFmtId="0" fontId="12" fillId="0" borderId="0" xfId="0" applyFont="1"/>
    <xf numFmtId="0" fontId="8" fillId="0" borderId="0" xfId="0" applyFont="1" applyFill="1" applyBorder="1"/>
    <xf numFmtId="1" fontId="4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/>
    <xf numFmtId="44" fontId="4" fillId="0" borderId="0" xfId="1" applyFont="1" applyBorder="1"/>
    <xf numFmtId="4" fontId="4" fillId="0" borderId="1" xfId="0" applyNumberFormat="1" applyFont="1" applyFill="1" applyBorder="1"/>
    <xf numFmtId="44" fontId="4" fillId="0" borderId="1" xfId="1" applyFont="1" applyFill="1" applyBorder="1"/>
    <xf numFmtId="0" fontId="7" fillId="0" borderId="0" xfId="0" applyFont="1" applyAlignment="1">
      <alignment horizontal="right" vertical="center"/>
    </xf>
    <xf numFmtId="1" fontId="5" fillId="0" borderId="1" xfId="0" applyNumberFormat="1" applyFont="1" applyBorder="1" applyAlignment="1">
      <alignment horizontal="center" vertical="center"/>
    </xf>
    <xf numFmtId="1" fontId="14" fillId="0" borderId="0" xfId="0" applyNumberFormat="1" applyFont="1" applyFill="1" applyBorder="1" applyAlignment="1">
      <alignment horizontal="right" vertical="center"/>
    </xf>
    <xf numFmtId="4" fontId="7" fillId="0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44" fontId="4" fillId="0" borderId="0" xfId="0" applyNumberFormat="1" applyFont="1"/>
    <xf numFmtId="44" fontId="4" fillId="4" borderId="0" xfId="0" applyNumberFormat="1" applyFont="1" applyFill="1"/>
    <xf numFmtId="44" fontId="4" fillId="4" borderId="1" xfId="1" applyFont="1" applyFill="1" applyBorder="1"/>
    <xf numFmtId="1" fontId="5" fillId="0" borderId="10" xfId="0" applyNumberFormat="1" applyFont="1" applyBorder="1" applyAlignment="1">
      <alignment horizontal="center" vertical="center"/>
    </xf>
    <xf numFmtId="44" fontId="4" fillId="0" borderId="10" xfId="1" applyFont="1" applyBorder="1" applyAlignment="1">
      <alignment horizontal="center"/>
    </xf>
    <xf numFmtId="44" fontId="4" fillId="0" borderId="10" xfId="1" applyFont="1" applyFill="1" applyBorder="1" applyAlignment="1">
      <alignment horizontal="center"/>
    </xf>
    <xf numFmtId="44" fontId="4" fillId="0" borderId="0" xfId="1" applyFont="1" applyFill="1" applyBorder="1" applyAlignment="1">
      <alignment horizontal="center"/>
    </xf>
    <xf numFmtId="1" fontId="9" fillId="0" borderId="5" xfId="0" applyNumberFormat="1" applyFont="1" applyFill="1" applyBorder="1" applyAlignment="1">
      <alignment horizontal="right" vertical="center"/>
    </xf>
    <xf numFmtId="0" fontId="4" fillId="0" borderId="5" xfId="0" applyFont="1" applyFill="1" applyBorder="1"/>
    <xf numFmtId="44" fontId="4" fillId="0" borderId="5" xfId="0" applyNumberFormat="1" applyFont="1" applyBorder="1"/>
    <xf numFmtId="0" fontId="0" fillId="0" borderId="5" xfId="0" applyBorder="1"/>
    <xf numFmtId="4" fontId="11" fillId="2" borderId="5" xfId="0" applyNumberFormat="1" applyFont="1" applyFill="1" applyBorder="1"/>
    <xf numFmtId="4" fontId="1" fillId="0" borderId="5" xfId="0" applyNumberFormat="1" applyFont="1" applyFill="1" applyBorder="1"/>
    <xf numFmtId="0" fontId="11" fillId="0" borderId="7" xfId="0" applyFont="1" applyBorder="1"/>
    <xf numFmtId="0" fontId="14" fillId="0" borderId="0" xfId="0" applyFont="1" applyFill="1"/>
    <xf numFmtId="0" fontId="15" fillId="0" borderId="0" xfId="0" applyFont="1" applyFill="1"/>
    <xf numFmtId="0" fontId="9" fillId="0" borderId="0" xfId="0" applyFont="1" applyFill="1"/>
    <xf numFmtId="0" fontId="14" fillId="0" borderId="0" xfId="0" applyFont="1" applyFill="1" applyAlignment="1">
      <alignment horizontal="center"/>
    </xf>
    <xf numFmtId="1" fontId="14" fillId="0" borderId="0" xfId="0" applyNumberFormat="1" applyFont="1" applyFill="1" applyBorder="1" applyAlignment="1">
      <alignment horizontal="center" vertical="center"/>
    </xf>
    <xf numFmtId="44" fontId="14" fillId="4" borderId="0" xfId="0" applyNumberFormat="1" applyFont="1" applyFill="1"/>
    <xf numFmtId="44" fontId="14" fillId="0" borderId="0" xfId="0" applyNumberFormat="1" applyFont="1"/>
    <xf numFmtId="4" fontId="4" fillId="0" borderId="1" xfId="2" applyNumberFormat="1" applyFont="1" applyBorder="1" applyAlignment="1">
      <alignment horizontal="center" vertical="center"/>
    </xf>
    <xf numFmtId="4" fontId="4" fillId="0" borderId="1" xfId="2" applyNumberFormat="1" applyFont="1" applyFill="1" applyBorder="1" applyAlignment="1">
      <alignment horizontal="center" vertical="center"/>
    </xf>
    <xf numFmtId="4" fontId="4" fillId="4" borderId="1" xfId="2" applyNumberFormat="1" applyFont="1" applyFill="1" applyBorder="1" applyAlignment="1">
      <alignment horizontal="center" vertical="center"/>
    </xf>
    <xf numFmtId="0" fontId="14" fillId="0" borderId="5" xfId="0" applyFont="1" applyFill="1" applyBorder="1"/>
    <xf numFmtId="44" fontId="14" fillId="0" borderId="5" xfId="0" applyNumberFormat="1" applyFont="1" applyBorder="1"/>
    <xf numFmtId="0" fontId="14" fillId="0" borderId="0" xfId="0" applyFont="1"/>
    <xf numFmtId="0" fontId="4" fillId="0" borderId="0" xfId="0" applyFont="1" applyFill="1" applyAlignment="1">
      <alignment horizontal="center" vertical="center"/>
    </xf>
  </cellXfs>
  <cellStyles count="3">
    <cellStyle name="Standard" xfId="0" builtinId="0"/>
    <cellStyle name="Standard 2" xfId="2" xr:uid="{D897C70E-DBA5-4B93-90BA-02E5BE097FBC}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79555-6EE2-4C61-9D0D-DD4C08B0EA0C}">
  <sheetPr>
    <pageSetUpPr fitToPage="1"/>
  </sheetPr>
  <dimension ref="A1:R54"/>
  <sheetViews>
    <sheetView showGridLines="0" tabSelected="1" view="pageLayout" topLeftCell="A7" zoomScaleNormal="85" workbookViewId="0">
      <selection activeCell="D131" sqref="D130:D131"/>
    </sheetView>
  </sheetViews>
  <sheetFormatPr baseColWidth="10" defaultColWidth="11.42578125" defaultRowHeight="12.75" x14ac:dyDescent="0.2"/>
  <cols>
    <col min="1" max="1" width="11.42578125" style="1"/>
    <col min="2" max="4" width="16.42578125" style="1" customWidth="1"/>
    <col min="5" max="5" width="13.7109375" style="65" bestFit="1" customWidth="1"/>
    <col min="6" max="6" width="5.7109375" style="1" customWidth="1"/>
    <col min="7" max="7" width="11.42578125" style="1" customWidth="1"/>
    <col min="8" max="9" width="13.140625" style="1" bestFit="1" customWidth="1"/>
    <col min="10" max="10" width="15" style="1" customWidth="1"/>
    <col min="11" max="11" width="13.7109375" style="65" bestFit="1" customWidth="1"/>
    <col min="12" max="12" width="11.28515625" style="2" customWidth="1"/>
    <col min="13" max="13" width="19" style="1" bestFit="1" customWidth="1"/>
    <col min="14" max="14" width="18.5703125" style="1" bestFit="1" customWidth="1"/>
    <col min="15" max="15" width="11.42578125" style="1" customWidth="1"/>
    <col min="16" max="16" width="13.140625" style="1" bestFit="1" customWidth="1"/>
    <col min="17" max="17" width="12.42578125" style="1" customWidth="1"/>
    <col min="18" max="16384" width="11.42578125" style="1"/>
  </cols>
  <sheetData>
    <row r="1" spans="1:18" ht="14.25" x14ac:dyDescent="0.2">
      <c r="A1" s="39" t="s">
        <v>0</v>
      </c>
    </row>
    <row r="2" spans="1:18" ht="14.25" x14ac:dyDescent="0.2">
      <c r="A2" s="39" t="s">
        <v>56</v>
      </c>
      <c r="E2" s="66"/>
    </row>
    <row r="3" spans="1:18" ht="8.25" customHeight="1" x14ac:dyDescent="0.2">
      <c r="A3" s="39"/>
      <c r="E3" s="66"/>
    </row>
    <row r="4" spans="1:18" ht="14.25" x14ac:dyDescent="0.2">
      <c r="A4" s="39" t="s">
        <v>60</v>
      </c>
      <c r="E4" s="66"/>
    </row>
    <row r="5" spans="1:18" ht="14.25" x14ac:dyDescent="0.2">
      <c r="A5" s="26" t="s">
        <v>61</v>
      </c>
      <c r="C5" s="2"/>
    </row>
    <row r="6" spans="1:18" ht="15" x14ac:dyDescent="0.2">
      <c r="A6" s="4"/>
      <c r="C6" s="2"/>
    </row>
    <row r="7" spans="1:18" x14ac:dyDescent="0.2">
      <c r="B7" s="5"/>
    </row>
    <row r="8" spans="1:18" s="25" customFormat="1" ht="14.25" x14ac:dyDescent="0.2">
      <c r="A8" s="39" t="s">
        <v>64</v>
      </c>
      <c r="E8" s="67"/>
      <c r="G8" s="39" t="s">
        <v>62</v>
      </c>
      <c r="K8" s="67"/>
      <c r="L8" s="26"/>
      <c r="M8" s="39" t="s">
        <v>63</v>
      </c>
      <c r="P8" s="40"/>
    </row>
    <row r="9" spans="1:18" ht="19.5" customHeight="1" x14ac:dyDescent="0.2">
      <c r="B9" s="6" t="s">
        <v>3</v>
      </c>
      <c r="C9" s="6" t="s">
        <v>4</v>
      </c>
      <c r="D9" s="7" t="s">
        <v>55</v>
      </c>
      <c r="E9" s="68"/>
      <c r="H9" s="6" t="s">
        <v>3</v>
      </c>
      <c r="I9" s="6" t="s">
        <v>4</v>
      </c>
      <c r="J9" s="7" t="s">
        <v>55</v>
      </c>
      <c r="K9" s="68"/>
      <c r="L9" s="7"/>
      <c r="M9" s="24"/>
      <c r="N9" s="6" t="s">
        <v>3</v>
      </c>
      <c r="O9" s="6" t="s">
        <v>4</v>
      </c>
      <c r="P9" s="7" t="s">
        <v>55</v>
      </c>
    </row>
    <row r="10" spans="1:18" s="8" customFormat="1" ht="19.5" customHeight="1" x14ac:dyDescent="0.2">
      <c r="B10" s="78">
        <v>2025</v>
      </c>
      <c r="C10" s="78">
        <v>2025</v>
      </c>
      <c r="D10" s="78">
        <v>2025</v>
      </c>
      <c r="E10" s="69" t="s">
        <v>57</v>
      </c>
      <c r="H10" s="78">
        <v>2025</v>
      </c>
      <c r="I10" s="78">
        <v>2025</v>
      </c>
      <c r="J10" s="78">
        <v>2025</v>
      </c>
      <c r="K10" s="69" t="s">
        <v>57</v>
      </c>
      <c r="L10" s="48"/>
      <c r="N10" s="78">
        <v>2025</v>
      </c>
      <c r="O10" s="78">
        <v>2025</v>
      </c>
      <c r="P10" s="78">
        <v>2025</v>
      </c>
      <c r="Q10" s="41" t="s">
        <v>57</v>
      </c>
    </row>
    <row r="11" spans="1:18" s="8" customFormat="1" ht="19.5" customHeight="1" x14ac:dyDescent="0.2">
      <c r="A11" s="46" t="s">
        <v>5</v>
      </c>
      <c r="B11" s="47">
        <v>40</v>
      </c>
      <c r="C11" s="47">
        <v>37</v>
      </c>
      <c r="D11" s="47">
        <v>40</v>
      </c>
      <c r="E11" s="48"/>
      <c r="G11" s="46" t="s">
        <v>5</v>
      </c>
      <c r="H11" s="47">
        <v>40</v>
      </c>
      <c r="I11" s="47">
        <v>37</v>
      </c>
      <c r="J11" s="54">
        <v>40</v>
      </c>
      <c r="K11" s="58"/>
      <c r="L11" s="10"/>
      <c r="M11" s="49" t="s">
        <v>30</v>
      </c>
      <c r="N11" s="50"/>
      <c r="O11" s="50"/>
      <c r="P11" s="50"/>
    </row>
    <row r="12" spans="1:18" ht="19.5" customHeight="1" x14ac:dyDescent="0.2">
      <c r="A12" s="11" t="s">
        <v>6</v>
      </c>
      <c r="B12" s="28" t="s">
        <v>7</v>
      </c>
      <c r="C12" s="28" t="s">
        <v>7</v>
      </c>
      <c r="D12" s="28" t="s">
        <v>7</v>
      </c>
      <c r="F12" s="12"/>
      <c r="G12" s="11" t="s">
        <v>6</v>
      </c>
      <c r="H12" s="28" t="s">
        <v>7</v>
      </c>
      <c r="I12" s="28" t="s">
        <v>7</v>
      </c>
      <c r="J12" s="55" t="s">
        <v>7</v>
      </c>
      <c r="K12" s="75"/>
      <c r="M12" s="44" t="s">
        <v>31</v>
      </c>
      <c r="N12" s="53">
        <v>141.1</v>
      </c>
      <c r="O12" s="53">
        <v>115.72</v>
      </c>
      <c r="P12" s="30">
        <f>IF(O12&gt;N12,O12,N12)</f>
        <v>141.1</v>
      </c>
      <c r="Q12" s="52">
        <f>+P12-N12</f>
        <v>0</v>
      </c>
      <c r="R12" s="51"/>
    </row>
    <row r="13" spans="1:18" ht="19.5" customHeight="1" x14ac:dyDescent="0.2">
      <c r="A13" s="13" t="s">
        <v>8</v>
      </c>
      <c r="B13" s="30">
        <v>3063</v>
      </c>
      <c r="C13" s="30">
        <v>2996.9</v>
      </c>
      <c r="D13" s="30">
        <f>IF(C13&gt;B13,C13,B13)</f>
        <v>3063</v>
      </c>
      <c r="E13" s="70">
        <f>D13-B13</f>
        <v>0</v>
      </c>
      <c r="F13" s="14"/>
      <c r="G13" s="27" t="s">
        <v>8</v>
      </c>
      <c r="H13" s="72">
        <v>2137</v>
      </c>
      <c r="I13" s="29">
        <v>2330.1999999999998</v>
      </c>
      <c r="J13" s="56">
        <f>IF(I13&gt;H13,I13,H13)</f>
        <v>2330.1999999999998</v>
      </c>
      <c r="K13" s="76">
        <f>J13-H13</f>
        <v>193.19999999999982</v>
      </c>
      <c r="L13" s="57"/>
      <c r="M13" s="44" t="s">
        <v>32</v>
      </c>
      <c r="N13" s="53">
        <v>201.6</v>
      </c>
      <c r="O13" s="53">
        <f>+O12+71.45</f>
        <v>187.17000000000002</v>
      </c>
      <c r="P13" s="30">
        <f t="shared" ref="P13:P23" si="0">IF(O13&gt;N13,O13,N13)</f>
        <v>201.6</v>
      </c>
      <c r="Q13" s="52">
        <f t="shared" ref="Q13:Q23" si="1">+P13-N13</f>
        <v>0</v>
      </c>
      <c r="R13" s="51"/>
    </row>
    <row r="14" spans="1:18" ht="19.5" customHeight="1" x14ac:dyDescent="0.2">
      <c r="A14" s="13" t="s">
        <v>9</v>
      </c>
      <c r="B14" s="30">
        <v>3128</v>
      </c>
      <c r="C14" s="30">
        <v>3058.5</v>
      </c>
      <c r="D14" s="30">
        <f t="shared" ref="D14:D32" si="2">IF(C14&gt;B14,C14,B14)</f>
        <v>3128</v>
      </c>
      <c r="E14" s="70">
        <f t="shared" ref="E14:E32" si="3">D14-B14</f>
        <v>0</v>
      </c>
      <c r="F14" s="14"/>
      <c r="G14" s="27" t="s">
        <v>9</v>
      </c>
      <c r="H14" s="72">
        <v>2178</v>
      </c>
      <c r="I14" s="29">
        <v>2368.5</v>
      </c>
      <c r="J14" s="56">
        <f t="shared" ref="J14:J33" si="4">IF(I14&gt;H14,I14,H14)</f>
        <v>2368.5</v>
      </c>
      <c r="K14" s="76">
        <f t="shared" ref="K14:K33" si="5">J14-H14</f>
        <v>190.5</v>
      </c>
      <c r="L14" s="57"/>
      <c r="M14" s="44" t="s">
        <v>33</v>
      </c>
      <c r="N14" s="53">
        <v>262.10000000000002</v>
      </c>
      <c r="O14" s="53">
        <f t="shared" ref="O14:O23" si="6">+O13+71.45</f>
        <v>258.62</v>
      </c>
      <c r="P14" s="30">
        <f t="shared" si="0"/>
        <v>262.10000000000002</v>
      </c>
      <c r="Q14" s="52">
        <f t="shared" si="1"/>
        <v>0</v>
      </c>
      <c r="R14" s="51"/>
    </row>
    <row r="15" spans="1:18" ht="19.5" customHeight="1" x14ac:dyDescent="0.2">
      <c r="A15" s="13" t="s">
        <v>10</v>
      </c>
      <c r="B15" s="30">
        <v>3193</v>
      </c>
      <c r="C15" s="30">
        <v>3149.2</v>
      </c>
      <c r="D15" s="30">
        <f t="shared" si="2"/>
        <v>3193</v>
      </c>
      <c r="E15" s="70">
        <f t="shared" si="3"/>
        <v>0</v>
      </c>
      <c r="F15" s="14"/>
      <c r="G15" s="27" t="s">
        <v>10</v>
      </c>
      <c r="H15" s="72">
        <v>2222</v>
      </c>
      <c r="I15" s="29">
        <v>2411.3000000000002</v>
      </c>
      <c r="J15" s="56">
        <f t="shared" si="4"/>
        <v>2411.3000000000002</v>
      </c>
      <c r="K15" s="76">
        <f t="shared" si="5"/>
        <v>189.30000000000018</v>
      </c>
      <c r="L15" s="57"/>
      <c r="M15" s="44" t="s">
        <v>34</v>
      </c>
      <c r="N15" s="45">
        <v>322.60000000000002</v>
      </c>
      <c r="O15" s="45">
        <f t="shared" si="6"/>
        <v>330.07</v>
      </c>
      <c r="P15" s="29">
        <f t="shared" si="0"/>
        <v>330.07</v>
      </c>
      <c r="Q15" s="51">
        <f t="shared" si="1"/>
        <v>7.4699999999999704</v>
      </c>
      <c r="R15" s="51"/>
    </row>
    <row r="16" spans="1:18" ht="19.5" customHeight="1" x14ac:dyDescent="0.2">
      <c r="A16" s="13" t="s">
        <v>11</v>
      </c>
      <c r="B16" s="29">
        <v>3259</v>
      </c>
      <c r="C16" s="29">
        <v>3267.6</v>
      </c>
      <c r="D16" s="29">
        <f t="shared" si="2"/>
        <v>3267.6</v>
      </c>
      <c r="E16" s="71">
        <f t="shared" si="3"/>
        <v>8.5999999999999091</v>
      </c>
      <c r="F16" s="14"/>
      <c r="G16" s="27" t="s">
        <v>11</v>
      </c>
      <c r="H16" s="72">
        <v>2264</v>
      </c>
      <c r="I16" s="29">
        <v>2452.4</v>
      </c>
      <c r="J16" s="56">
        <f t="shared" si="4"/>
        <v>2452.4</v>
      </c>
      <c r="K16" s="76">
        <f t="shared" si="5"/>
        <v>188.40000000000009</v>
      </c>
      <c r="L16" s="57"/>
      <c r="M16" s="44" t="s">
        <v>35</v>
      </c>
      <c r="N16" s="45">
        <v>383.1</v>
      </c>
      <c r="O16" s="45">
        <f t="shared" si="6"/>
        <v>401.52</v>
      </c>
      <c r="P16" s="29">
        <f t="shared" si="0"/>
        <v>401.52</v>
      </c>
      <c r="Q16" s="51">
        <f t="shared" si="1"/>
        <v>18.419999999999959</v>
      </c>
      <c r="R16" s="51"/>
    </row>
    <row r="17" spans="1:18" ht="19.5" customHeight="1" x14ac:dyDescent="0.2">
      <c r="A17" s="13" t="s">
        <v>12</v>
      </c>
      <c r="B17" s="29">
        <v>3337</v>
      </c>
      <c r="C17" s="29">
        <v>3357.1</v>
      </c>
      <c r="D17" s="29">
        <f t="shared" si="2"/>
        <v>3357.1</v>
      </c>
      <c r="E17" s="71">
        <f t="shared" si="3"/>
        <v>20.099999999999909</v>
      </c>
      <c r="F17" s="14"/>
      <c r="G17" s="27" t="s">
        <v>12</v>
      </c>
      <c r="H17" s="72">
        <v>2299</v>
      </c>
      <c r="I17" s="29">
        <v>2491.9</v>
      </c>
      <c r="J17" s="56">
        <f t="shared" si="4"/>
        <v>2491.9</v>
      </c>
      <c r="K17" s="76">
        <f t="shared" si="5"/>
        <v>192.90000000000009</v>
      </c>
      <c r="L17" s="57"/>
      <c r="M17" s="44" t="s">
        <v>36</v>
      </c>
      <c r="N17" s="45">
        <v>443.6</v>
      </c>
      <c r="O17" s="45">
        <f t="shared" si="6"/>
        <v>472.96999999999997</v>
      </c>
      <c r="P17" s="29">
        <f t="shared" si="0"/>
        <v>472.96999999999997</v>
      </c>
      <c r="Q17" s="51">
        <f t="shared" si="1"/>
        <v>29.369999999999948</v>
      </c>
      <c r="R17" s="51"/>
    </row>
    <row r="18" spans="1:18" ht="19.5" customHeight="1" x14ac:dyDescent="0.2">
      <c r="A18" s="13" t="s">
        <v>13</v>
      </c>
      <c r="B18" s="29">
        <v>3406</v>
      </c>
      <c r="C18" s="29">
        <v>3449.2</v>
      </c>
      <c r="D18" s="29">
        <f t="shared" si="2"/>
        <v>3449.2</v>
      </c>
      <c r="E18" s="71">
        <f t="shared" si="3"/>
        <v>43.199999999999818</v>
      </c>
      <c r="F18" s="14"/>
      <c r="G18" s="27" t="s">
        <v>13</v>
      </c>
      <c r="H18" s="72">
        <v>2318</v>
      </c>
      <c r="I18" s="29">
        <v>2533.4</v>
      </c>
      <c r="J18" s="56">
        <f t="shared" si="4"/>
        <v>2533.4</v>
      </c>
      <c r="K18" s="76">
        <f t="shared" si="5"/>
        <v>215.40000000000009</v>
      </c>
      <c r="L18" s="57"/>
      <c r="M18" s="44" t="s">
        <v>37</v>
      </c>
      <c r="N18" s="45">
        <v>504.1</v>
      </c>
      <c r="O18" s="45">
        <f t="shared" si="6"/>
        <v>544.41999999999996</v>
      </c>
      <c r="P18" s="29">
        <f t="shared" si="0"/>
        <v>544.41999999999996</v>
      </c>
      <c r="Q18" s="51">
        <f t="shared" si="1"/>
        <v>40.319999999999936</v>
      </c>
      <c r="R18" s="51"/>
    </row>
    <row r="19" spans="1:18" ht="19.5" customHeight="1" x14ac:dyDescent="0.2">
      <c r="A19" s="13" t="s">
        <v>14</v>
      </c>
      <c r="B19" s="29">
        <v>3480</v>
      </c>
      <c r="C19" s="29">
        <v>3538.3</v>
      </c>
      <c r="D19" s="29">
        <f t="shared" si="2"/>
        <v>3538.3</v>
      </c>
      <c r="E19" s="71">
        <f t="shared" si="3"/>
        <v>58.300000000000182</v>
      </c>
      <c r="F19" s="14"/>
      <c r="G19" s="27" t="s">
        <v>14</v>
      </c>
      <c r="H19" s="72">
        <v>2348</v>
      </c>
      <c r="I19" s="29">
        <v>2574.6</v>
      </c>
      <c r="J19" s="56">
        <f t="shared" si="4"/>
        <v>2574.6</v>
      </c>
      <c r="K19" s="76">
        <f t="shared" si="5"/>
        <v>226.59999999999991</v>
      </c>
      <c r="L19" s="57"/>
      <c r="M19" s="44" t="s">
        <v>38</v>
      </c>
      <c r="N19" s="45">
        <v>564.6</v>
      </c>
      <c r="O19" s="45">
        <f t="shared" si="6"/>
        <v>615.87</v>
      </c>
      <c r="P19" s="29">
        <f t="shared" si="0"/>
        <v>615.87</v>
      </c>
      <c r="Q19" s="51">
        <f t="shared" si="1"/>
        <v>51.269999999999982</v>
      </c>
      <c r="R19" s="51"/>
    </row>
    <row r="20" spans="1:18" ht="19.5" customHeight="1" x14ac:dyDescent="0.2">
      <c r="A20" s="13" t="s">
        <v>15</v>
      </c>
      <c r="B20" s="29">
        <v>3556</v>
      </c>
      <c r="C20" s="29">
        <v>3627.6</v>
      </c>
      <c r="D20" s="29">
        <f t="shared" si="2"/>
        <v>3627.6</v>
      </c>
      <c r="E20" s="71">
        <f t="shared" si="3"/>
        <v>71.599999999999909</v>
      </c>
      <c r="F20" s="14"/>
      <c r="G20" s="27" t="s">
        <v>15</v>
      </c>
      <c r="H20" s="73">
        <v>2375</v>
      </c>
      <c r="I20" s="29">
        <v>2614.6999999999998</v>
      </c>
      <c r="J20" s="56">
        <f t="shared" si="4"/>
        <v>2614.6999999999998</v>
      </c>
      <c r="K20" s="76">
        <f t="shared" si="5"/>
        <v>239.69999999999982</v>
      </c>
      <c r="L20" s="57"/>
      <c r="M20" s="44" t="s">
        <v>39</v>
      </c>
      <c r="N20" s="45">
        <v>625.1</v>
      </c>
      <c r="O20" s="45">
        <f t="shared" si="6"/>
        <v>687.32</v>
      </c>
      <c r="P20" s="29">
        <f t="shared" si="0"/>
        <v>687.32</v>
      </c>
      <c r="Q20" s="51">
        <f t="shared" si="1"/>
        <v>62.220000000000027</v>
      </c>
      <c r="R20" s="51"/>
    </row>
    <row r="21" spans="1:18" ht="19.5" customHeight="1" x14ac:dyDescent="0.2">
      <c r="A21" s="13" t="s">
        <v>16</v>
      </c>
      <c r="B21" s="29">
        <v>3629</v>
      </c>
      <c r="C21" s="29">
        <v>3716.5</v>
      </c>
      <c r="D21" s="29">
        <f t="shared" si="2"/>
        <v>3716.5</v>
      </c>
      <c r="E21" s="71">
        <f t="shared" si="3"/>
        <v>87.5</v>
      </c>
      <c r="F21" s="14"/>
      <c r="G21" s="27" t="s">
        <v>16</v>
      </c>
      <c r="H21" s="74">
        <v>2409</v>
      </c>
      <c r="I21" s="29">
        <v>2657.6</v>
      </c>
      <c r="J21" s="56">
        <f t="shared" si="4"/>
        <v>2657.6</v>
      </c>
      <c r="K21" s="76">
        <f t="shared" si="5"/>
        <v>248.59999999999991</v>
      </c>
      <c r="L21" s="57"/>
      <c r="M21" s="44" t="s">
        <v>40</v>
      </c>
      <c r="N21" s="45">
        <v>685.6</v>
      </c>
      <c r="O21" s="45">
        <f t="shared" si="6"/>
        <v>758.7700000000001</v>
      </c>
      <c r="P21" s="29">
        <f t="shared" si="0"/>
        <v>758.7700000000001</v>
      </c>
      <c r="Q21" s="51">
        <f t="shared" si="1"/>
        <v>73.170000000000073</v>
      </c>
      <c r="R21" s="51"/>
    </row>
    <row r="22" spans="1:18" ht="19.5" customHeight="1" x14ac:dyDescent="0.2">
      <c r="A22" s="13" t="s">
        <v>17</v>
      </c>
      <c r="B22" s="29">
        <v>3701</v>
      </c>
      <c r="C22" s="29">
        <v>3805.6</v>
      </c>
      <c r="D22" s="29">
        <f t="shared" si="2"/>
        <v>3805.6</v>
      </c>
      <c r="E22" s="71">
        <f t="shared" si="3"/>
        <v>104.59999999999991</v>
      </c>
      <c r="F22" s="14"/>
      <c r="G22" s="27">
        <v>19</v>
      </c>
      <c r="H22" s="74">
        <v>2409</v>
      </c>
      <c r="I22" s="29">
        <v>2701.9</v>
      </c>
      <c r="J22" s="56">
        <f t="shared" si="4"/>
        <v>2701.9</v>
      </c>
      <c r="K22" s="76">
        <f t="shared" si="5"/>
        <v>292.90000000000009</v>
      </c>
      <c r="L22" s="57"/>
      <c r="M22" s="44" t="s">
        <v>58</v>
      </c>
      <c r="N22" s="45">
        <v>746.1</v>
      </c>
      <c r="O22" s="45">
        <f t="shared" si="6"/>
        <v>830.22000000000014</v>
      </c>
      <c r="P22" s="29">
        <f t="shared" si="0"/>
        <v>830.22000000000014</v>
      </c>
      <c r="Q22" s="51">
        <f t="shared" si="1"/>
        <v>84.120000000000118</v>
      </c>
      <c r="R22" s="51"/>
    </row>
    <row r="23" spans="1:18" ht="19.5" customHeight="1" x14ac:dyDescent="0.2">
      <c r="A23" s="13" t="s">
        <v>18</v>
      </c>
      <c r="B23" s="29">
        <v>3771</v>
      </c>
      <c r="C23" s="29">
        <v>3865.8</v>
      </c>
      <c r="D23" s="29">
        <f t="shared" si="2"/>
        <v>3865.8</v>
      </c>
      <c r="E23" s="71">
        <f t="shared" si="3"/>
        <v>94.800000000000182</v>
      </c>
      <c r="F23" s="14"/>
      <c r="G23" s="27">
        <v>20</v>
      </c>
      <c r="H23" s="74">
        <v>2441</v>
      </c>
      <c r="I23" s="29">
        <v>2701.9</v>
      </c>
      <c r="J23" s="56">
        <f t="shared" si="4"/>
        <v>2701.9</v>
      </c>
      <c r="K23" s="76">
        <f t="shared" si="5"/>
        <v>260.90000000000009</v>
      </c>
      <c r="L23" s="57"/>
      <c r="M23" s="44" t="s">
        <v>59</v>
      </c>
      <c r="N23" s="45">
        <v>806.6</v>
      </c>
      <c r="O23" s="45">
        <f t="shared" si="6"/>
        <v>901.67000000000019</v>
      </c>
      <c r="P23" s="29">
        <f t="shared" si="0"/>
        <v>901.67000000000019</v>
      </c>
      <c r="Q23" s="51">
        <f t="shared" si="1"/>
        <v>95.070000000000164</v>
      </c>
      <c r="R23" s="51"/>
    </row>
    <row r="24" spans="1:18" ht="19.5" customHeight="1" x14ac:dyDescent="0.2">
      <c r="A24" s="13" t="s">
        <v>19</v>
      </c>
      <c r="B24" s="29">
        <v>3844</v>
      </c>
      <c r="C24" s="29">
        <v>3925.5</v>
      </c>
      <c r="D24" s="29">
        <f t="shared" si="2"/>
        <v>3925.5</v>
      </c>
      <c r="E24" s="71">
        <f t="shared" si="3"/>
        <v>81.5</v>
      </c>
      <c r="F24" s="14"/>
      <c r="G24" s="27" t="s">
        <v>18</v>
      </c>
      <c r="H24" s="74">
        <v>2441</v>
      </c>
      <c r="I24" s="29">
        <v>2736.3</v>
      </c>
      <c r="J24" s="56">
        <f t="shared" si="4"/>
        <v>2736.3</v>
      </c>
      <c r="K24" s="76">
        <f t="shared" si="5"/>
        <v>295.30000000000018</v>
      </c>
      <c r="L24" s="57"/>
      <c r="M24" s="42"/>
      <c r="N24" s="20"/>
      <c r="O24" s="16"/>
      <c r="P24" s="43"/>
      <c r="R24" s="51"/>
    </row>
    <row r="25" spans="1:18" ht="19.5" customHeight="1" x14ac:dyDescent="0.2">
      <c r="A25" s="13" t="s">
        <v>20</v>
      </c>
      <c r="B25" s="29">
        <v>3920</v>
      </c>
      <c r="C25" s="29">
        <v>3985.8</v>
      </c>
      <c r="D25" s="29">
        <f t="shared" si="2"/>
        <v>3985.8</v>
      </c>
      <c r="E25" s="71">
        <f t="shared" si="3"/>
        <v>65.800000000000182</v>
      </c>
      <c r="F25" s="14"/>
      <c r="G25" s="27" t="s">
        <v>19</v>
      </c>
      <c r="H25" s="74">
        <v>2473</v>
      </c>
      <c r="I25" s="29">
        <v>2768.6</v>
      </c>
      <c r="J25" s="56">
        <f t="shared" si="4"/>
        <v>2768.6</v>
      </c>
      <c r="K25" s="76">
        <f t="shared" si="5"/>
        <v>295.59999999999991</v>
      </c>
      <c r="L25" s="57"/>
      <c r="M25" s="42"/>
      <c r="N25" s="20"/>
      <c r="O25" s="16"/>
      <c r="P25" s="43"/>
    </row>
    <row r="26" spans="1:18" ht="19.5" customHeight="1" x14ac:dyDescent="0.2">
      <c r="A26" s="13" t="s">
        <v>21</v>
      </c>
      <c r="B26" s="29">
        <v>3995</v>
      </c>
      <c r="C26" s="29">
        <v>4045.9</v>
      </c>
      <c r="D26" s="29">
        <f t="shared" si="2"/>
        <v>4045.9</v>
      </c>
      <c r="E26" s="71">
        <f t="shared" si="3"/>
        <v>50.900000000000091</v>
      </c>
      <c r="F26" s="14"/>
      <c r="G26" s="27" t="s">
        <v>20</v>
      </c>
      <c r="H26" s="74">
        <v>2473</v>
      </c>
      <c r="I26" s="29">
        <v>2804.8</v>
      </c>
      <c r="J26" s="56">
        <f t="shared" si="4"/>
        <v>2804.8</v>
      </c>
      <c r="K26" s="76">
        <f t="shared" si="5"/>
        <v>331.80000000000018</v>
      </c>
      <c r="L26" s="57"/>
      <c r="M26" s="42"/>
      <c r="N26" s="20"/>
      <c r="O26" s="16"/>
      <c r="P26" s="43"/>
    </row>
    <row r="27" spans="1:18" ht="19.5" customHeight="1" x14ac:dyDescent="0.2">
      <c r="A27" s="13" t="s">
        <v>22</v>
      </c>
      <c r="B27" s="29">
        <v>4066</v>
      </c>
      <c r="C27" s="29">
        <v>4105.7</v>
      </c>
      <c r="D27" s="29">
        <f t="shared" si="2"/>
        <v>4105.7</v>
      </c>
      <c r="E27" s="71">
        <f t="shared" si="3"/>
        <v>39.699999999999818</v>
      </c>
      <c r="F27" s="14"/>
      <c r="G27" s="27" t="s">
        <v>21</v>
      </c>
      <c r="H27" s="73">
        <v>2503</v>
      </c>
      <c r="I27" s="29">
        <v>2839</v>
      </c>
      <c r="J27" s="56">
        <f t="shared" si="4"/>
        <v>2839</v>
      </c>
      <c r="K27" s="76">
        <f t="shared" si="5"/>
        <v>336</v>
      </c>
      <c r="L27" s="57"/>
      <c r="M27" s="42"/>
      <c r="N27" s="20"/>
      <c r="O27" s="16"/>
      <c r="P27" s="43"/>
    </row>
    <row r="28" spans="1:18" ht="19.5" customHeight="1" x14ac:dyDescent="0.2">
      <c r="A28" s="13" t="s">
        <v>23</v>
      </c>
      <c r="B28" s="29">
        <v>4138</v>
      </c>
      <c r="C28" s="29">
        <v>4163.8</v>
      </c>
      <c r="D28" s="29">
        <f t="shared" si="2"/>
        <v>4163.8</v>
      </c>
      <c r="E28" s="71">
        <f t="shared" si="3"/>
        <v>25.800000000000182</v>
      </c>
      <c r="F28" s="14"/>
      <c r="G28" s="27" t="s">
        <v>22</v>
      </c>
      <c r="H28" s="73">
        <v>2503</v>
      </c>
      <c r="I28" s="29">
        <v>2873.3</v>
      </c>
      <c r="J28" s="56">
        <f t="shared" si="4"/>
        <v>2873.3</v>
      </c>
      <c r="K28" s="76">
        <f t="shared" si="5"/>
        <v>370.30000000000018</v>
      </c>
      <c r="L28" s="57"/>
      <c r="M28" s="42"/>
      <c r="N28" s="20"/>
      <c r="O28" s="16"/>
      <c r="P28" s="43"/>
    </row>
    <row r="29" spans="1:18" ht="19.5" customHeight="1" x14ac:dyDescent="0.2">
      <c r="A29" s="13" t="s">
        <v>24</v>
      </c>
      <c r="B29" s="29">
        <v>4138</v>
      </c>
      <c r="C29" s="29">
        <v>4224.2</v>
      </c>
      <c r="D29" s="29">
        <f t="shared" si="2"/>
        <v>4224.2</v>
      </c>
      <c r="E29" s="71">
        <f t="shared" si="3"/>
        <v>86.199999999999818</v>
      </c>
      <c r="F29" s="14"/>
      <c r="G29" s="27" t="s">
        <v>23</v>
      </c>
      <c r="H29" s="73">
        <v>2555</v>
      </c>
      <c r="I29" s="29">
        <v>2907.2</v>
      </c>
      <c r="J29" s="56">
        <f t="shared" si="4"/>
        <v>2907.2</v>
      </c>
      <c r="K29" s="76">
        <f t="shared" si="5"/>
        <v>352.19999999999982</v>
      </c>
      <c r="L29" s="57"/>
      <c r="M29" s="42"/>
      <c r="N29" s="20"/>
      <c r="O29" s="16"/>
      <c r="P29" s="43"/>
    </row>
    <row r="30" spans="1:18" ht="19.5" customHeight="1" x14ac:dyDescent="0.2">
      <c r="A30" s="13" t="s">
        <v>25</v>
      </c>
      <c r="B30" s="29">
        <v>4138</v>
      </c>
      <c r="C30" s="29">
        <v>4285.5</v>
      </c>
      <c r="D30" s="29">
        <f t="shared" si="2"/>
        <v>4285.5</v>
      </c>
      <c r="E30" s="71">
        <f t="shared" si="3"/>
        <v>147.5</v>
      </c>
      <c r="F30" s="14"/>
      <c r="G30" s="27" t="s">
        <v>24</v>
      </c>
      <c r="H30" s="73">
        <v>2555</v>
      </c>
      <c r="I30" s="29">
        <v>2941.8</v>
      </c>
      <c r="J30" s="56">
        <f t="shared" si="4"/>
        <v>2941.8</v>
      </c>
      <c r="K30" s="76">
        <f t="shared" si="5"/>
        <v>386.80000000000018</v>
      </c>
      <c r="L30" s="57"/>
      <c r="M30" s="42"/>
      <c r="N30" s="20"/>
      <c r="O30" s="16"/>
      <c r="P30" s="43"/>
    </row>
    <row r="31" spans="1:18" ht="19.5" customHeight="1" x14ac:dyDescent="0.2">
      <c r="A31" s="13" t="s">
        <v>26</v>
      </c>
      <c r="B31" s="29">
        <v>4162</v>
      </c>
      <c r="C31" s="29">
        <v>4285.5</v>
      </c>
      <c r="D31" s="29">
        <f t="shared" si="2"/>
        <v>4285.5</v>
      </c>
      <c r="E31" s="71">
        <f t="shared" si="3"/>
        <v>123.5</v>
      </c>
      <c r="F31" s="14"/>
      <c r="G31" s="27" t="s">
        <v>25</v>
      </c>
      <c r="H31" s="73">
        <v>2613</v>
      </c>
      <c r="I31" s="29">
        <v>2976.1</v>
      </c>
      <c r="J31" s="56">
        <f t="shared" si="4"/>
        <v>2976.1</v>
      </c>
      <c r="K31" s="76">
        <f t="shared" si="5"/>
        <v>363.09999999999991</v>
      </c>
      <c r="L31" s="57"/>
      <c r="M31" s="42"/>
      <c r="N31" s="20"/>
      <c r="O31" s="16"/>
      <c r="P31" s="43"/>
    </row>
    <row r="32" spans="1:18" ht="19.5" customHeight="1" x14ac:dyDescent="0.2">
      <c r="A32" s="13" t="s">
        <v>27</v>
      </c>
      <c r="B32" s="29">
        <v>4232</v>
      </c>
      <c r="C32" s="29">
        <v>4285.5</v>
      </c>
      <c r="D32" s="29">
        <f t="shared" si="2"/>
        <v>4285.5</v>
      </c>
      <c r="E32" s="71">
        <f t="shared" si="3"/>
        <v>53.5</v>
      </c>
      <c r="F32" s="14"/>
      <c r="G32" s="27" t="s">
        <v>26</v>
      </c>
      <c r="H32" s="73">
        <v>2613</v>
      </c>
      <c r="I32" s="29">
        <v>2976.1</v>
      </c>
      <c r="J32" s="56">
        <f t="shared" si="4"/>
        <v>2976.1</v>
      </c>
      <c r="K32" s="76">
        <f t="shared" si="5"/>
        <v>363.09999999999991</v>
      </c>
      <c r="L32" s="57"/>
      <c r="M32" s="42"/>
      <c r="N32" s="20"/>
      <c r="O32" s="16"/>
      <c r="P32" s="43"/>
    </row>
    <row r="33" spans="1:16" ht="19.5" customHeight="1" x14ac:dyDescent="0.2">
      <c r="F33" s="14"/>
      <c r="G33" s="27" t="s">
        <v>27</v>
      </c>
      <c r="H33" s="73">
        <v>2613</v>
      </c>
      <c r="I33" s="29">
        <v>2976.1</v>
      </c>
      <c r="J33" s="56">
        <f t="shared" si="4"/>
        <v>2976.1</v>
      </c>
      <c r="K33" s="76">
        <f t="shared" si="5"/>
        <v>363.09999999999991</v>
      </c>
      <c r="L33" s="57"/>
      <c r="M33" s="42"/>
      <c r="N33" s="20"/>
      <c r="O33" s="16"/>
      <c r="P33" s="43"/>
    </row>
    <row r="34" spans="1:16" x14ac:dyDescent="0.2">
      <c r="K34" s="77"/>
      <c r="L34" s="1"/>
    </row>
    <row r="35" spans="1:16" ht="14.25" x14ac:dyDescent="0.2">
      <c r="A35" s="22"/>
      <c r="K35" s="77"/>
      <c r="L35" s="1"/>
    </row>
    <row r="36" spans="1:16" x14ac:dyDescent="0.2">
      <c r="K36" s="77"/>
      <c r="L36" s="1"/>
    </row>
    <row r="37" spans="1:16" x14ac:dyDescent="0.2">
      <c r="A37" s="23" t="s">
        <v>41</v>
      </c>
      <c r="K37" s="77"/>
      <c r="L37" s="1"/>
    </row>
    <row r="38" spans="1:16" x14ac:dyDescent="0.2">
      <c r="A38" s="1" t="s">
        <v>42</v>
      </c>
      <c r="G38" s="15"/>
      <c r="K38" s="77"/>
      <c r="L38" s="1"/>
    </row>
    <row r="39" spans="1:16" x14ac:dyDescent="0.2">
      <c r="A39" s="1" t="s">
        <v>43</v>
      </c>
      <c r="K39" s="77"/>
      <c r="L39" s="1"/>
    </row>
    <row r="40" spans="1:16" x14ac:dyDescent="0.2">
      <c r="K40" s="77"/>
      <c r="L40" s="1"/>
    </row>
    <row r="41" spans="1:16" x14ac:dyDescent="0.2">
      <c r="K41" s="77"/>
      <c r="L41" s="1"/>
    </row>
    <row r="42" spans="1:16" x14ac:dyDescent="0.2">
      <c r="K42" s="77"/>
      <c r="L42" s="1"/>
    </row>
    <row r="43" spans="1:16" x14ac:dyDescent="0.2">
      <c r="K43" s="77"/>
      <c r="L43" s="1"/>
    </row>
    <row r="44" spans="1:16" x14ac:dyDescent="0.2">
      <c r="K44" s="77"/>
      <c r="L44" s="1"/>
    </row>
    <row r="45" spans="1:16" x14ac:dyDescent="0.2">
      <c r="K45" s="77"/>
      <c r="L45" s="1"/>
    </row>
    <row r="46" spans="1:16" x14ac:dyDescent="0.2">
      <c r="K46" s="77"/>
      <c r="L46" s="1"/>
    </row>
    <row r="47" spans="1:16" x14ac:dyDescent="0.2">
      <c r="K47" s="77"/>
      <c r="L47" s="1"/>
    </row>
    <row r="48" spans="1:16" x14ac:dyDescent="0.2">
      <c r="K48" s="77"/>
      <c r="L48" s="1"/>
    </row>
    <row r="49" spans="11:12" x14ac:dyDescent="0.2">
      <c r="K49" s="77"/>
      <c r="L49" s="1"/>
    </row>
    <row r="50" spans="11:12" x14ac:dyDescent="0.2">
      <c r="K50" s="77"/>
      <c r="L50" s="1"/>
    </row>
    <row r="51" spans="11:12" x14ac:dyDescent="0.2">
      <c r="K51" s="77"/>
      <c r="L51" s="1"/>
    </row>
    <row r="52" spans="11:12" x14ac:dyDescent="0.2">
      <c r="K52" s="77"/>
      <c r="L52" s="1"/>
    </row>
    <row r="53" spans="11:12" x14ac:dyDescent="0.2">
      <c r="K53" s="77"/>
      <c r="L53" s="1"/>
    </row>
    <row r="54" spans="11:12" x14ac:dyDescent="0.2">
      <c r="K54" s="77"/>
      <c r="L54" s="1"/>
    </row>
  </sheetData>
  <sheetProtection password="FF63" sheet="1" objects="1" scenarios="1"/>
  <pageMargins left="0.70866141732283472" right="0.70866141732283472" top="0.98425196850393704" bottom="0.78740157480314965" header="0.31496062992125984" footer="0.31496062992125984"/>
  <pageSetup paperSize="9" scale="38" orientation="portrait" horizontalDpi="1200" verticalDpi="1200" r:id="rId1"/>
  <headerFooter>
    <oddHeader>&amp;R&amp;G</oddHeader>
    <oddFooter>&amp;L&amp;"Verdana,Standard"&amp;9inhaltlich verantwortlich: LRP Völkl
freigegeben von GF Schafarik, LS Kocher-Schruf
Stand: 01/2025&amp;R&amp;"Verdana,Standard"&amp;9QM Handbuch SOZ
Seite &amp;P von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F5081-8684-450F-A012-A2810868F0B5}">
  <sheetPr codeName="Tabelle1">
    <pageSetUpPr fitToPage="1"/>
  </sheetPr>
  <dimension ref="A1:Q68"/>
  <sheetViews>
    <sheetView showGridLines="0" zoomScale="85" zoomScaleNormal="85" workbookViewId="0">
      <selection activeCell="N10" sqref="N10"/>
    </sheetView>
  </sheetViews>
  <sheetFormatPr baseColWidth="10" defaultColWidth="11.42578125" defaultRowHeight="12.75" x14ac:dyDescent="0.2"/>
  <cols>
    <col min="1" max="1" width="11.42578125" style="1"/>
    <col min="2" max="4" width="16.42578125" style="1" customWidth="1"/>
    <col min="5" max="5" width="13.7109375" style="2" bestFit="1" customWidth="1"/>
    <col min="6" max="6" width="9.28515625" style="1" bestFit="1" customWidth="1"/>
    <col min="7" max="7" width="11.42578125" style="1" customWidth="1"/>
    <col min="8" max="9" width="13.140625" style="1" bestFit="1" customWidth="1"/>
    <col min="10" max="10" width="15" style="1" customWidth="1"/>
    <col min="11" max="11" width="13.7109375" style="2" bestFit="1" customWidth="1"/>
    <col min="12" max="12" width="11.28515625" style="2" customWidth="1"/>
    <col min="13" max="13" width="19" style="1" bestFit="1" customWidth="1"/>
    <col min="14" max="14" width="18.5703125" style="1" bestFit="1" customWidth="1"/>
    <col min="15" max="15" width="11.42578125" style="1" customWidth="1"/>
    <col min="16" max="16" width="13.140625" style="1" bestFit="1" customWidth="1"/>
    <col min="17" max="17" width="12.42578125" style="1" customWidth="1"/>
    <col min="18" max="16384" width="11.42578125" style="1"/>
  </cols>
  <sheetData>
    <row r="1" spans="1:17" ht="14.25" x14ac:dyDescent="0.2">
      <c r="A1" s="39" t="s">
        <v>0</v>
      </c>
    </row>
    <row r="2" spans="1:17" ht="14.25" x14ac:dyDescent="0.2">
      <c r="A2" s="39" t="s">
        <v>56</v>
      </c>
      <c r="E2" s="3"/>
    </row>
    <row r="3" spans="1:17" ht="8.25" customHeight="1" x14ac:dyDescent="0.2">
      <c r="A3" s="39"/>
      <c r="E3" s="3"/>
    </row>
    <row r="4" spans="1:17" ht="14.25" x14ac:dyDescent="0.2">
      <c r="A4" s="39" t="s">
        <v>60</v>
      </c>
      <c r="E4" s="3"/>
    </row>
    <row r="5" spans="1:17" ht="14.25" x14ac:dyDescent="0.2">
      <c r="A5" s="26" t="s">
        <v>54</v>
      </c>
      <c r="C5" s="2"/>
    </row>
    <row r="6" spans="1:17" ht="15" x14ac:dyDescent="0.2">
      <c r="A6" s="4"/>
      <c r="C6" s="2"/>
    </row>
    <row r="7" spans="1:17" x14ac:dyDescent="0.2">
      <c r="B7" s="5"/>
    </row>
    <row r="8" spans="1:17" s="25" customFormat="1" ht="14.25" x14ac:dyDescent="0.2">
      <c r="A8" s="39" t="s">
        <v>1</v>
      </c>
      <c r="E8" s="26"/>
      <c r="G8" s="39" t="s">
        <v>2</v>
      </c>
      <c r="K8" s="26"/>
      <c r="L8" s="26"/>
      <c r="M8" s="39" t="s">
        <v>53</v>
      </c>
      <c r="P8" s="40"/>
    </row>
    <row r="9" spans="1:17" ht="19.5" customHeight="1" x14ac:dyDescent="0.2">
      <c r="B9" s="6" t="s">
        <v>3</v>
      </c>
      <c r="C9" s="6" t="s">
        <v>4</v>
      </c>
      <c r="D9" s="7" t="s">
        <v>55</v>
      </c>
      <c r="E9" s="7"/>
      <c r="H9" s="6" t="s">
        <v>3</v>
      </c>
      <c r="I9" s="6" t="s">
        <v>4</v>
      </c>
      <c r="J9" s="7" t="s">
        <v>55</v>
      </c>
      <c r="K9" s="7"/>
      <c r="L9" s="7"/>
      <c r="M9" s="24"/>
      <c r="N9" s="6" t="s">
        <v>3</v>
      </c>
      <c r="O9" s="6" t="s">
        <v>4</v>
      </c>
      <c r="P9" s="7" t="s">
        <v>55</v>
      </c>
    </row>
    <row r="10" spans="1:17" s="8" customFormat="1" ht="19.5" customHeight="1" x14ac:dyDescent="0.2">
      <c r="B10" s="9">
        <v>2024</v>
      </c>
      <c r="C10" s="9">
        <v>2024</v>
      </c>
      <c r="D10" s="9">
        <v>2024</v>
      </c>
      <c r="E10" s="41" t="s">
        <v>57</v>
      </c>
      <c r="H10" s="9">
        <v>2024</v>
      </c>
      <c r="I10" s="9">
        <v>2024</v>
      </c>
      <c r="J10" s="9">
        <v>2024</v>
      </c>
      <c r="K10" s="41" t="s">
        <v>57</v>
      </c>
      <c r="L10" s="10"/>
      <c r="N10" s="9">
        <v>2024</v>
      </c>
      <c r="O10" s="9">
        <v>2024</v>
      </c>
      <c r="P10" s="9">
        <v>2024</v>
      </c>
      <c r="Q10" s="41" t="s">
        <v>57</v>
      </c>
    </row>
    <row r="11" spans="1:17" s="8" customFormat="1" ht="19.5" customHeight="1" x14ac:dyDescent="0.2">
      <c r="A11" s="46" t="s">
        <v>5</v>
      </c>
      <c r="B11" s="47">
        <v>40</v>
      </c>
      <c r="C11" s="47">
        <v>37</v>
      </c>
      <c r="D11" s="47">
        <v>40</v>
      </c>
      <c r="E11" s="48"/>
      <c r="G11" s="46" t="s">
        <v>5</v>
      </c>
      <c r="H11" s="47">
        <v>40</v>
      </c>
      <c r="I11" s="47">
        <v>37</v>
      </c>
      <c r="J11" s="54">
        <v>40</v>
      </c>
      <c r="K11" s="58"/>
      <c r="L11" s="10"/>
      <c r="M11" s="49" t="s">
        <v>30</v>
      </c>
      <c r="N11" s="50"/>
      <c r="O11" s="50"/>
      <c r="P11" s="50"/>
    </row>
    <row r="12" spans="1:17" ht="19.5" customHeight="1" x14ac:dyDescent="0.2">
      <c r="A12" s="11" t="s">
        <v>6</v>
      </c>
      <c r="B12" s="28" t="s">
        <v>7</v>
      </c>
      <c r="C12" s="28" t="s">
        <v>7</v>
      </c>
      <c r="D12" s="28" t="s">
        <v>7</v>
      </c>
      <c r="F12" s="12"/>
      <c r="G12" s="11" t="s">
        <v>6</v>
      </c>
      <c r="H12" s="28" t="s">
        <v>7</v>
      </c>
      <c r="I12" s="28" t="s">
        <v>7</v>
      </c>
      <c r="J12" s="55" t="s">
        <v>7</v>
      </c>
      <c r="K12" s="59"/>
      <c r="M12" s="44" t="s">
        <v>31</v>
      </c>
      <c r="N12" s="53">
        <v>135.69999999999999</v>
      </c>
      <c r="O12" s="53">
        <v>111.27</v>
      </c>
      <c r="P12" s="30">
        <f>IF(O12&gt;N12,O12,N12)</f>
        <v>135.69999999999999</v>
      </c>
      <c r="Q12" s="52">
        <f>+P12-N12</f>
        <v>0</v>
      </c>
    </row>
    <row r="13" spans="1:17" ht="19.5" customHeight="1" x14ac:dyDescent="0.2">
      <c r="A13" s="13" t="s">
        <v>8</v>
      </c>
      <c r="B13" s="30">
        <v>2945</v>
      </c>
      <c r="C13" s="30">
        <v>2881.6</v>
      </c>
      <c r="D13" s="30">
        <f>IF(C13&gt;B13,C13,B13)</f>
        <v>2945</v>
      </c>
      <c r="E13" s="52">
        <f>D13-B13</f>
        <v>0</v>
      </c>
      <c r="F13" s="14"/>
      <c r="G13" s="27" t="s">
        <v>8</v>
      </c>
      <c r="H13" s="29">
        <v>1849</v>
      </c>
      <c r="I13" s="29">
        <v>2240.6</v>
      </c>
      <c r="J13" s="56">
        <f>IF(I13&gt;H13,I13,H13)</f>
        <v>2240.6</v>
      </c>
      <c r="K13" s="60">
        <f>J13-H13</f>
        <v>391.59999999999991</v>
      </c>
      <c r="L13" s="57"/>
      <c r="M13" s="44" t="s">
        <v>32</v>
      </c>
      <c r="N13" s="53">
        <v>193.89999999999998</v>
      </c>
      <c r="O13" s="53">
        <f>+O12+68.7</f>
        <v>179.97</v>
      </c>
      <c r="P13" s="30">
        <f t="shared" ref="P13:P23" si="0">IF(O13&gt;N13,O13,N13)</f>
        <v>193.89999999999998</v>
      </c>
      <c r="Q13" s="52">
        <f t="shared" ref="Q13:Q23" si="1">+P13-N13</f>
        <v>0</v>
      </c>
    </row>
    <row r="14" spans="1:17" ht="19.5" customHeight="1" x14ac:dyDescent="0.2">
      <c r="A14" s="13" t="s">
        <v>9</v>
      </c>
      <c r="B14" s="30">
        <v>3008</v>
      </c>
      <c r="C14" s="30">
        <v>2940.9</v>
      </c>
      <c r="D14" s="30">
        <f t="shared" ref="D14:D32" si="2">IF(C14&gt;B14,C14,B14)</f>
        <v>3008</v>
      </c>
      <c r="E14" s="52">
        <f t="shared" ref="E14:E32" si="3">D14-B14</f>
        <v>0</v>
      </c>
      <c r="F14" s="14"/>
      <c r="G14" s="27" t="s">
        <v>9</v>
      </c>
      <c r="H14" s="29">
        <v>1888</v>
      </c>
      <c r="I14" s="29">
        <v>2277.4</v>
      </c>
      <c r="J14" s="56">
        <f t="shared" ref="J14:J33" si="4">IF(I14&gt;H14,I14,H14)</f>
        <v>2277.4</v>
      </c>
      <c r="K14" s="60">
        <f t="shared" ref="K14:K33" si="5">J14-H14</f>
        <v>389.40000000000009</v>
      </c>
      <c r="L14" s="57"/>
      <c r="M14" s="44" t="s">
        <v>33</v>
      </c>
      <c r="N14" s="53">
        <v>252.09999999999997</v>
      </c>
      <c r="O14" s="53">
        <f>+O13+68.7</f>
        <v>248.67000000000002</v>
      </c>
      <c r="P14" s="30">
        <f t="shared" si="0"/>
        <v>252.09999999999997</v>
      </c>
      <c r="Q14" s="52">
        <f t="shared" si="1"/>
        <v>0</v>
      </c>
    </row>
    <row r="15" spans="1:17" ht="19.5" customHeight="1" x14ac:dyDescent="0.2">
      <c r="A15" s="13" t="s">
        <v>10</v>
      </c>
      <c r="B15" s="30">
        <v>3070</v>
      </c>
      <c r="C15" s="30">
        <v>3028.1</v>
      </c>
      <c r="D15" s="30">
        <f t="shared" si="2"/>
        <v>3070</v>
      </c>
      <c r="E15" s="52">
        <f t="shared" si="3"/>
        <v>0</v>
      </c>
      <c r="F15" s="14"/>
      <c r="G15" s="27" t="s">
        <v>10</v>
      </c>
      <c r="H15" s="29">
        <v>1930</v>
      </c>
      <c r="I15" s="29">
        <v>2318.6</v>
      </c>
      <c r="J15" s="56">
        <f t="shared" si="4"/>
        <v>2318.6</v>
      </c>
      <c r="K15" s="60">
        <f t="shared" si="5"/>
        <v>388.59999999999991</v>
      </c>
      <c r="L15" s="57"/>
      <c r="M15" s="44" t="s">
        <v>34</v>
      </c>
      <c r="N15" s="45">
        <v>310.29999999999995</v>
      </c>
      <c r="O15" s="45">
        <f t="shared" ref="O15:O23" si="6">+O14+68.7</f>
        <v>317.37</v>
      </c>
      <c r="P15" s="29">
        <f t="shared" si="0"/>
        <v>317.37</v>
      </c>
      <c r="Q15" s="51">
        <f t="shared" si="1"/>
        <v>7.07000000000005</v>
      </c>
    </row>
    <row r="16" spans="1:17" ht="19.5" customHeight="1" x14ac:dyDescent="0.2">
      <c r="A16" s="13" t="s">
        <v>11</v>
      </c>
      <c r="B16" s="29">
        <v>3134</v>
      </c>
      <c r="C16" s="29">
        <v>3141.9</v>
      </c>
      <c r="D16" s="29">
        <f t="shared" si="2"/>
        <v>3141.9</v>
      </c>
      <c r="E16" s="51">
        <f t="shared" si="3"/>
        <v>7.9000000000000909</v>
      </c>
      <c r="F16" s="14"/>
      <c r="G16" s="27" t="s">
        <v>11</v>
      </c>
      <c r="H16" s="29">
        <v>1971</v>
      </c>
      <c r="I16" s="29">
        <v>2358.1</v>
      </c>
      <c r="J16" s="56">
        <f t="shared" si="4"/>
        <v>2358.1</v>
      </c>
      <c r="K16" s="60">
        <f t="shared" si="5"/>
        <v>387.09999999999991</v>
      </c>
      <c r="L16" s="57"/>
      <c r="M16" s="44" t="s">
        <v>35</v>
      </c>
      <c r="N16" s="45">
        <v>368.49999999999994</v>
      </c>
      <c r="O16" s="45">
        <f t="shared" si="6"/>
        <v>386.07</v>
      </c>
      <c r="P16" s="29">
        <f t="shared" si="0"/>
        <v>386.07</v>
      </c>
      <c r="Q16" s="51">
        <f t="shared" si="1"/>
        <v>17.57000000000005</v>
      </c>
    </row>
    <row r="17" spans="1:17" ht="19.5" customHeight="1" x14ac:dyDescent="0.2">
      <c r="A17" s="13" t="s">
        <v>12</v>
      </c>
      <c r="B17" s="29">
        <v>3209</v>
      </c>
      <c r="C17" s="29">
        <v>3228</v>
      </c>
      <c r="D17" s="29">
        <f t="shared" si="2"/>
        <v>3228</v>
      </c>
      <c r="E17" s="51">
        <f t="shared" si="3"/>
        <v>19</v>
      </c>
      <c r="F17" s="14"/>
      <c r="G17" s="27" t="s">
        <v>12</v>
      </c>
      <c r="H17" s="29">
        <v>2004</v>
      </c>
      <c r="I17" s="29">
        <v>2396.1</v>
      </c>
      <c r="J17" s="56">
        <f t="shared" si="4"/>
        <v>2396.1</v>
      </c>
      <c r="K17" s="60">
        <f t="shared" si="5"/>
        <v>392.09999999999991</v>
      </c>
      <c r="L17" s="57"/>
      <c r="M17" s="44" t="s">
        <v>36</v>
      </c>
      <c r="N17" s="45">
        <v>426.69999999999993</v>
      </c>
      <c r="O17" s="45">
        <f t="shared" si="6"/>
        <v>454.77</v>
      </c>
      <c r="P17" s="29">
        <f t="shared" si="0"/>
        <v>454.77</v>
      </c>
      <c r="Q17" s="51">
        <f t="shared" si="1"/>
        <v>28.07000000000005</v>
      </c>
    </row>
    <row r="18" spans="1:17" ht="19.5" customHeight="1" x14ac:dyDescent="0.2">
      <c r="A18" s="13" t="s">
        <v>13</v>
      </c>
      <c r="B18" s="29">
        <v>3275</v>
      </c>
      <c r="C18" s="29">
        <v>3316.5</v>
      </c>
      <c r="D18" s="29">
        <f t="shared" si="2"/>
        <v>3316.5</v>
      </c>
      <c r="E18" s="51">
        <f t="shared" si="3"/>
        <v>41.5</v>
      </c>
      <c r="F18" s="14"/>
      <c r="G18" s="27" t="s">
        <v>13</v>
      </c>
      <c r="H18" s="29">
        <v>2022</v>
      </c>
      <c r="I18" s="29">
        <v>2436</v>
      </c>
      <c r="J18" s="56">
        <f t="shared" si="4"/>
        <v>2436</v>
      </c>
      <c r="K18" s="60">
        <f t="shared" si="5"/>
        <v>414</v>
      </c>
      <c r="L18" s="57"/>
      <c r="M18" s="44" t="s">
        <v>37</v>
      </c>
      <c r="N18" s="45">
        <v>484.89999999999992</v>
      </c>
      <c r="O18" s="45">
        <f t="shared" si="6"/>
        <v>523.47</v>
      </c>
      <c r="P18" s="29">
        <f t="shared" si="0"/>
        <v>523.47</v>
      </c>
      <c r="Q18" s="51">
        <f t="shared" si="1"/>
        <v>38.570000000000107</v>
      </c>
    </row>
    <row r="19" spans="1:17" ht="19.5" customHeight="1" x14ac:dyDescent="0.2">
      <c r="A19" s="13" t="s">
        <v>14</v>
      </c>
      <c r="B19" s="29">
        <v>3346</v>
      </c>
      <c r="C19" s="29">
        <v>3402.2</v>
      </c>
      <c r="D19" s="29">
        <f t="shared" si="2"/>
        <v>3402.2</v>
      </c>
      <c r="E19" s="51">
        <f t="shared" si="3"/>
        <v>56.199999999999818</v>
      </c>
      <c r="F19" s="14"/>
      <c r="G19" s="27" t="s">
        <v>14</v>
      </c>
      <c r="H19" s="29">
        <v>2051</v>
      </c>
      <c r="I19" s="29">
        <v>2475.6</v>
      </c>
      <c r="J19" s="56">
        <f t="shared" si="4"/>
        <v>2475.6</v>
      </c>
      <c r="K19" s="60">
        <f t="shared" si="5"/>
        <v>424.59999999999991</v>
      </c>
      <c r="L19" s="57"/>
      <c r="M19" s="44" t="s">
        <v>38</v>
      </c>
      <c r="N19" s="45">
        <v>543.09999999999991</v>
      </c>
      <c r="O19" s="45">
        <f t="shared" si="6"/>
        <v>592.17000000000007</v>
      </c>
      <c r="P19" s="29">
        <f t="shared" si="0"/>
        <v>592.17000000000007</v>
      </c>
      <c r="Q19" s="51">
        <f t="shared" si="1"/>
        <v>49.070000000000164</v>
      </c>
    </row>
    <row r="20" spans="1:17" ht="19.5" customHeight="1" x14ac:dyDescent="0.2">
      <c r="A20" s="13" t="s">
        <v>15</v>
      </c>
      <c r="B20" s="29">
        <v>3419</v>
      </c>
      <c r="C20" s="29">
        <v>3488.1</v>
      </c>
      <c r="D20" s="29">
        <f t="shared" si="2"/>
        <v>3488.1</v>
      </c>
      <c r="E20" s="51">
        <f t="shared" si="3"/>
        <v>69.099999999999909</v>
      </c>
      <c r="F20" s="14"/>
      <c r="G20" s="27" t="s">
        <v>15</v>
      </c>
      <c r="H20" s="29">
        <v>2075</v>
      </c>
      <c r="I20" s="29">
        <v>2514.1</v>
      </c>
      <c r="J20" s="56">
        <f t="shared" si="4"/>
        <v>2514.1</v>
      </c>
      <c r="K20" s="60">
        <f t="shared" si="5"/>
        <v>439.09999999999991</v>
      </c>
      <c r="L20" s="57"/>
      <c r="M20" s="44" t="s">
        <v>39</v>
      </c>
      <c r="N20" s="45">
        <v>601.29999999999995</v>
      </c>
      <c r="O20" s="45">
        <f t="shared" si="6"/>
        <v>660.87000000000012</v>
      </c>
      <c r="P20" s="29">
        <f t="shared" si="0"/>
        <v>660.87000000000012</v>
      </c>
      <c r="Q20" s="51">
        <f t="shared" si="1"/>
        <v>59.570000000000164</v>
      </c>
    </row>
    <row r="21" spans="1:17" ht="19.5" customHeight="1" x14ac:dyDescent="0.2">
      <c r="A21" s="13" t="s">
        <v>16</v>
      </c>
      <c r="B21" s="29">
        <v>3489</v>
      </c>
      <c r="C21" s="29">
        <v>3573.6</v>
      </c>
      <c r="D21" s="29">
        <f t="shared" si="2"/>
        <v>3573.6</v>
      </c>
      <c r="E21" s="51">
        <f t="shared" si="3"/>
        <v>84.599999999999909</v>
      </c>
      <c r="F21" s="14"/>
      <c r="G21" s="27" t="s">
        <v>16</v>
      </c>
      <c r="H21" s="29">
        <v>2310</v>
      </c>
      <c r="I21" s="29">
        <v>2555.4</v>
      </c>
      <c r="J21" s="56">
        <f t="shared" si="4"/>
        <v>2555.4</v>
      </c>
      <c r="K21" s="60">
        <f t="shared" si="5"/>
        <v>245.40000000000009</v>
      </c>
      <c r="L21" s="57"/>
      <c r="M21" s="44" t="s">
        <v>40</v>
      </c>
      <c r="N21" s="45">
        <v>659.5</v>
      </c>
      <c r="O21" s="45">
        <f t="shared" si="6"/>
        <v>729.57000000000016</v>
      </c>
      <c r="P21" s="29">
        <f t="shared" si="0"/>
        <v>729.57000000000016</v>
      </c>
      <c r="Q21" s="51">
        <f t="shared" si="1"/>
        <v>70.070000000000164</v>
      </c>
    </row>
    <row r="22" spans="1:17" ht="19.5" customHeight="1" x14ac:dyDescent="0.2">
      <c r="A22" s="13" t="s">
        <v>17</v>
      </c>
      <c r="B22" s="29">
        <v>3559</v>
      </c>
      <c r="C22" s="29">
        <v>3659.2</v>
      </c>
      <c r="D22" s="29">
        <f t="shared" si="2"/>
        <v>3659.2</v>
      </c>
      <c r="E22" s="51">
        <f t="shared" si="3"/>
        <v>100.19999999999982</v>
      </c>
      <c r="F22" s="14"/>
      <c r="G22" s="27">
        <v>19</v>
      </c>
      <c r="H22" s="29">
        <v>2310</v>
      </c>
      <c r="I22" s="29">
        <v>2598</v>
      </c>
      <c r="J22" s="56">
        <f t="shared" si="4"/>
        <v>2598</v>
      </c>
      <c r="K22" s="60">
        <f t="shared" si="5"/>
        <v>288</v>
      </c>
      <c r="L22" s="57"/>
      <c r="M22" s="44" t="s">
        <v>58</v>
      </c>
      <c r="N22" s="45">
        <v>717.7</v>
      </c>
      <c r="O22" s="45">
        <f t="shared" si="6"/>
        <v>798.27000000000021</v>
      </c>
      <c r="P22" s="29">
        <f t="shared" si="0"/>
        <v>798.27000000000021</v>
      </c>
      <c r="Q22" s="51">
        <f t="shared" si="1"/>
        <v>80.570000000000164</v>
      </c>
    </row>
    <row r="23" spans="1:17" ht="19.5" customHeight="1" x14ac:dyDescent="0.2">
      <c r="A23" s="13" t="s">
        <v>18</v>
      </c>
      <c r="B23" s="29">
        <v>3626</v>
      </c>
      <c r="C23" s="29">
        <v>3717.1</v>
      </c>
      <c r="D23" s="29">
        <f t="shared" si="2"/>
        <v>3717.1</v>
      </c>
      <c r="E23" s="51">
        <f t="shared" si="3"/>
        <v>91.099999999999909</v>
      </c>
      <c r="F23" s="14"/>
      <c r="G23" s="27">
        <v>20</v>
      </c>
      <c r="H23" s="29">
        <v>2340</v>
      </c>
      <c r="I23" s="29">
        <v>2598</v>
      </c>
      <c r="J23" s="56">
        <f t="shared" si="4"/>
        <v>2598</v>
      </c>
      <c r="K23" s="60">
        <f t="shared" si="5"/>
        <v>258</v>
      </c>
      <c r="L23" s="57"/>
      <c r="M23" s="44" t="s">
        <v>59</v>
      </c>
      <c r="N23" s="45">
        <v>775.90000000000009</v>
      </c>
      <c r="O23" s="45">
        <f t="shared" si="6"/>
        <v>866.97000000000025</v>
      </c>
      <c r="P23" s="29">
        <f t="shared" si="0"/>
        <v>866.97000000000025</v>
      </c>
      <c r="Q23" s="51">
        <f t="shared" si="1"/>
        <v>91.070000000000164</v>
      </c>
    </row>
    <row r="24" spans="1:17" ht="19.5" customHeight="1" x14ac:dyDescent="0.2">
      <c r="A24" s="13" t="s">
        <v>19</v>
      </c>
      <c r="B24" s="29">
        <v>3696</v>
      </c>
      <c r="C24" s="29">
        <v>3774.5</v>
      </c>
      <c r="D24" s="29">
        <f t="shared" si="2"/>
        <v>3774.5</v>
      </c>
      <c r="E24" s="51">
        <f t="shared" si="3"/>
        <v>78.5</v>
      </c>
      <c r="F24" s="14"/>
      <c r="G24" s="27" t="s">
        <v>18</v>
      </c>
      <c r="H24" s="29">
        <v>2340</v>
      </c>
      <c r="I24" s="29">
        <v>2631.1</v>
      </c>
      <c r="J24" s="56">
        <f t="shared" si="4"/>
        <v>2631.1</v>
      </c>
      <c r="K24" s="60">
        <f t="shared" si="5"/>
        <v>291.09999999999991</v>
      </c>
      <c r="L24" s="57"/>
      <c r="M24" s="42"/>
      <c r="N24" s="20"/>
      <c r="O24" s="16"/>
      <c r="P24" s="43"/>
    </row>
    <row r="25" spans="1:17" ht="19.5" customHeight="1" x14ac:dyDescent="0.2">
      <c r="A25" s="13" t="s">
        <v>20</v>
      </c>
      <c r="B25" s="29">
        <v>3769</v>
      </c>
      <c r="C25" s="29">
        <v>3832.5</v>
      </c>
      <c r="D25" s="29">
        <f t="shared" si="2"/>
        <v>3832.5</v>
      </c>
      <c r="E25" s="51">
        <f t="shared" si="3"/>
        <v>63.5</v>
      </c>
      <c r="F25" s="14"/>
      <c r="G25" s="27" t="s">
        <v>19</v>
      </c>
      <c r="H25" s="29">
        <v>2371</v>
      </c>
      <c r="I25" s="29">
        <v>2662.1</v>
      </c>
      <c r="J25" s="56">
        <f t="shared" si="4"/>
        <v>2662.1</v>
      </c>
      <c r="K25" s="60">
        <f t="shared" si="5"/>
        <v>291.09999999999991</v>
      </c>
      <c r="L25" s="57"/>
      <c r="M25" s="42"/>
      <c r="N25" s="20"/>
      <c r="O25" s="16"/>
      <c r="P25" s="43"/>
    </row>
    <row r="26" spans="1:17" ht="19.5" customHeight="1" x14ac:dyDescent="0.2">
      <c r="A26" s="13" t="s">
        <v>21</v>
      </c>
      <c r="B26" s="29">
        <v>3841</v>
      </c>
      <c r="C26" s="29">
        <v>3890.3</v>
      </c>
      <c r="D26" s="29">
        <f t="shared" si="2"/>
        <v>3890.3</v>
      </c>
      <c r="E26" s="51">
        <f t="shared" si="3"/>
        <v>49.300000000000182</v>
      </c>
      <c r="F26" s="14"/>
      <c r="G26" s="27" t="s">
        <v>20</v>
      </c>
      <c r="H26" s="29">
        <v>2371</v>
      </c>
      <c r="I26" s="29">
        <v>2696.9</v>
      </c>
      <c r="J26" s="56">
        <f t="shared" si="4"/>
        <v>2696.9</v>
      </c>
      <c r="K26" s="60">
        <f t="shared" si="5"/>
        <v>325.90000000000009</v>
      </c>
      <c r="L26" s="57"/>
      <c r="M26" s="42"/>
      <c r="N26" s="20"/>
      <c r="O26" s="16"/>
      <c r="P26" s="43"/>
    </row>
    <row r="27" spans="1:17" ht="19.5" customHeight="1" x14ac:dyDescent="0.2">
      <c r="A27" s="13" t="s">
        <v>22</v>
      </c>
      <c r="B27" s="29">
        <v>3910</v>
      </c>
      <c r="C27" s="29">
        <v>3947.8</v>
      </c>
      <c r="D27" s="29">
        <f t="shared" si="2"/>
        <v>3947.8</v>
      </c>
      <c r="E27" s="51">
        <f t="shared" si="3"/>
        <v>37.800000000000182</v>
      </c>
      <c r="F27" s="14"/>
      <c r="G27" s="27" t="s">
        <v>21</v>
      </c>
      <c r="H27" s="29">
        <v>2400</v>
      </c>
      <c r="I27" s="29">
        <v>2729.8</v>
      </c>
      <c r="J27" s="56">
        <f t="shared" si="4"/>
        <v>2729.8</v>
      </c>
      <c r="K27" s="60">
        <f t="shared" si="5"/>
        <v>329.80000000000018</v>
      </c>
      <c r="L27" s="57"/>
      <c r="M27" s="42"/>
      <c r="N27" s="20"/>
      <c r="O27" s="16"/>
      <c r="P27" s="43"/>
    </row>
    <row r="28" spans="1:17" ht="19.5" customHeight="1" x14ac:dyDescent="0.2">
      <c r="A28" s="13" t="s">
        <v>23</v>
      </c>
      <c r="B28" s="29">
        <v>3979</v>
      </c>
      <c r="C28" s="29">
        <v>4003.7</v>
      </c>
      <c r="D28" s="29">
        <f t="shared" si="2"/>
        <v>4003.7</v>
      </c>
      <c r="E28" s="51">
        <f t="shared" si="3"/>
        <v>24.699999999999818</v>
      </c>
      <c r="F28" s="14"/>
      <c r="G28" s="27" t="s">
        <v>22</v>
      </c>
      <c r="H28" s="29">
        <v>2400</v>
      </c>
      <c r="I28" s="29">
        <v>2762.8</v>
      </c>
      <c r="J28" s="56">
        <f t="shared" si="4"/>
        <v>2762.8</v>
      </c>
      <c r="K28" s="60">
        <f t="shared" si="5"/>
        <v>362.80000000000018</v>
      </c>
      <c r="L28" s="57"/>
      <c r="M28" s="42"/>
      <c r="N28" s="20"/>
      <c r="O28" s="16"/>
      <c r="P28" s="43"/>
    </row>
    <row r="29" spans="1:17" ht="19.5" customHeight="1" x14ac:dyDescent="0.2">
      <c r="A29" s="13" t="s">
        <v>24</v>
      </c>
      <c r="B29" s="29">
        <v>3979</v>
      </c>
      <c r="C29" s="29">
        <v>4061.7</v>
      </c>
      <c r="D29" s="29">
        <f t="shared" si="2"/>
        <v>4061.7</v>
      </c>
      <c r="E29" s="51">
        <f t="shared" si="3"/>
        <v>82.699999999999818</v>
      </c>
      <c r="F29" s="14"/>
      <c r="G29" s="27" t="s">
        <v>23</v>
      </c>
      <c r="H29" s="29">
        <v>2450</v>
      </c>
      <c r="I29" s="29">
        <v>2795.4</v>
      </c>
      <c r="J29" s="56">
        <f t="shared" si="4"/>
        <v>2795.4</v>
      </c>
      <c r="K29" s="60">
        <f t="shared" si="5"/>
        <v>345.40000000000009</v>
      </c>
      <c r="L29" s="57"/>
      <c r="M29" s="42"/>
      <c r="N29" s="20"/>
      <c r="O29" s="16"/>
      <c r="P29" s="43"/>
    </row>
    <row r="30" spans="1:17" ht="19.5" customHeight="1" x14ac:dyDescent="0.2">
      <c r="A30" s="13" t="s">
        <v>25</v>
      </c>
      <c r="B30" s="29">
        <v>3979</v>
      </c>
      <c r="C30" s="29">
        <v>4120.7</v>
      </c>
      <c r="D30" s="29">
        <f t="shared" si="2"/>
        <v>4120.7</v>
      </c>
      <c r="E30" s="51">
        <f t="shared" si="3"/>
        <v>141.69999999999982</v>
      </c>
      <c r="F30" s="14"/>
      <c r="G30" s="27" t="s">
        <v>24</v>
      </c>
      <c r="H30" s="29">
        <v>2450</v>
      </c>
      <c r="I30" s="29">
        <v>2828.7</v>
      </c>
      <c r="J30" s="56">
        <f t="shared" si="4"/>
        <v>2828.7</v>
      </c>
      <c r="K30" s="60">
        <f t="shared" si="5"/>
        <v>378.69999999999982</v>
      </c>
      <c r="L30" s="57"/>
      <c r="M30" s="42"/>
      <c r="N30" s="20"/>
      <c r="O30" s="16"/>
      <c r="P30" s="43"/>
    </row>
    <row r="31" spans="1:17" ht="19.5" customHeight="1" x14ac:dyDescent="0.2">
      <c r="A31" s="13" t="s">
        <v>26</v>
      </c>
      <c r="B31" s="29">
        <v>4002</v>
      </c>
      <c r="C31" s="29">
        <v>4120.7</v>
      </c>
      <c r="D31" s="29">
        <f t="shared" si="2"/>
        <v>4120.7</v>
      </c>
      <c r="E31" s="51">
        <f t="shared" si="3"/>
        <v>118.69999999999982</v>
      </c>
      <c r="F31" s="14"/>
      <c r="G31" s="27" t="s">
        <v>25</v>
      </c>
      <c r="H31" s="29">
        <v>2505</v>
      </c>
      <c r="I31" s="29">
        <v>2861.6</v>
      </c>
      <c r="J31" s="56">
        <f t="shared" si="4"/>
        <v>2861.6</v>
      </c>
      <c r="K31" s="60">
        <f t="shared" si="5"/>
        <v>356.59999999999991</v>
      </c>
      <c r="L31" s="57"/>
      <c r="M31" s="42"/>
      <c r="N31" s="20"/>
      <c r="O31" s="16"/>
      <c r="P31" s="43"/>
    </row>
    <row r="32" spans="1:17" ht="19.5" customHeight="1" x14ac:dyDescent="0.2">
      <c r="A32" s="13" t="s">
        <v>27</v>
      </c>
      <c r="B32" s="29">
        <v>4069</v>
      </c>
      <c r="C32" s="29">
        <v>4120.7</v>
      </c>
      <c r="D32" s="29">
        <f t="shared" si="2"/>
        <v>4120.7</v>
      </c>
      <c r="E32" s="51">
        <f t="shared" si="3"/>
        <v>51.699999999999818</v>
      </c>
      <c r="F32" s="14"/>
      <c r="G32" s="27" t="s">
        <v>26</v>
      </c>
      <c r="H32" s="29">
        <v>2505</v>
      </c>
      <c r="I32" s="29">
        <v>2861.6</v>
      </c>
      <c r="J32" s="56">
        <f t="shared" si="4"/>
        <v>2861.6</v>
      </c>
      <c r="K32" s="60">
        <f t="shared" si="5"/>
        <v>356.59999999999991</v>
      </c>
      <c r="L32" s="57"/>
      <c r="M32" s="42"/>
      <c r="N32" s="20"/>
      <c r="O32" s="16"/>
      <c r="P32" s="43"/>
    </row>
    <row r="33" spans="1:16" ht="19.5" customHeight="1" x14ac:dyDescent="0.2">
      <c r="F33" s="14"/>
      <c r="G33" s="27" t="s">
        <v>27</v>
      </c>
      <c r="H33" s="29">
        <v>2505</v>
      </c>
      <c r="I33" s="29">
        <v>2861.6</v>
      </c>
      <c r="J33" s="56">
        <f t="shared" si="4"/>
        <v>2861.6</v>
      </c>
      <c r="K33" s="60">
        <f t="shared" si="5"/>
        <v>356.59999999999991</v>
      </c>
      <c r="L33" s="57"/>
      <c r="M33" s="42"/>
      <c r="N33" s="20"/>
      <c r="O33" s="16"/>
      <c r="P33" s="43"/>
    </row>
    <row r="34" spans="1:16" x14ac:dyDescent="0.2">
      <c r="K34" s="1"/>
      <c r="L34" s="1"/>
    </row>
    <row r="35" spans="1:16" ht="14.25" x14ac:dyDescent="0.2">
      <c r="A35" s="22"/>
      <c r="K35" s="1"/>
      <c r="L35" s="1"/>
    </row>
    <row r="36" spans="1:16" x14ac:dyDescent="0.2">
      <c r="K36" s="1"/>
      <c r="L36" s="1"/>
    </row>
    <row r="37" spans="1:16" x14ac:dyDescent="0.2">
      <c r="A37" s="23" t="s">
        <v>41</v>
      </c>
      <c r="K37" s="1"/>
      <c r="L37" s="1"/>
    </row>
    <row r="38" spans="1:16" x14ac:dyDescent="0.2">
      <c r="A38" s="1" t="s">
        <v>42</v>
      </c>
      <c r="G38" s="15"/>
      <c r="K38" s="1"/>
      <c r="L38" s="1"/>
    </row>
    <row r="39" spans="1:16" x14ac:dyDescent="0.2">
      <c r="A39" s="1" t="s">
        <v>43</v>
      </c>
      <c r="K39" s="1"/>
      <c r="L39" s="1"/>
    </row>
    <row r="40" spans="1:16" x14ac:dyDescent="0.2">
      <c r="K40" s="1"/>
      <c r="L40" s="1"/>
    </row>
    <row r="41" spans="1:16" x14ac:dyDescent="0.2">
      <c r="A41" s="31"/>
      <c r="B41" s="18"/>
      <c r="C41" s="18"/>
      <c r="D41" s="18"/>
      <c r="E41" s="32"/>
      <c r="F41" s="18"/>
      <c r="G41" s="33"/>
      <c r="H41" s="18"/>
      <c r="I41" s="19"/>
      <c r="K41" s="1"/>
      <c r="L41" s="1"/>
    </row>
    <row r="42" spans="1:16" x14ac:dyDescent="0.2">
      <c r="A42" s="34" t="s">
        <v>49</v>
      </c>
      <c r="B42" s="16"/>
      <c r="C42" s="16"/>
      <c r="D42" s="16"/>
      <c r="E42" s="17"/>
      <c r="F42" s="16"/>
      <c r="G42" s="15"/>
      <c r="H42" s="16"/>
      <c r="I42" s="35"/>
      <c r="K42" s="1"/>
      <c r="L42" s="1"/>
    </row>
    <row r="43" spans="1:16" x14ac:dyDescent="0.2">
      <c r="A43" s="36" t="s">
        <v>44</v>
      </c>
      <c r="B43" s="16"/>
      <c r="C43" s="16"/>
      <c r="D43" s="16"/>
      <c r="E43" s="17"/>
      <c r="F43" s="16"/>
      <c r="G43" s="15"/>
      <c r="H43" s="16"/>
      <c r="I43" s="35"/>
      <c r="K43" s="1"/>
      <c r="L43" s="1"/>
    </row>
    <row r="44" spans="1:16" x14ac:dyDescent="0.2">
      <c r="A44" s="36" t="s">
        <v>50</v>
      </c>
      <c r="B44" s="16"/>
      <c r="C44" s="16"/>
      <c r="D44" s="16"/>
      <c r="E44" s="17"/>
      <c r="F44" s="16"/>
      <c r="G44" s="16"/>
      <c r="H44" s="16"/>
      <c r="I44" s="35"/>
      <c r="K44" s="1"/>
      <c r="L44" s="1"/>
    </row>
    <row r="45" spans="1:16" x14ac:dyDescent="0.2">
      <c r="A45" s="36" t="s">
        <v>51</v>
      </c>
      <c r="B45" s="17"/>
      <c r="C45" s="17"/>
      <c r="D45" s="17"/>
      <c r="E45" s="17"/>
      <c r="F45" s="17"/>
      <c r="G45" s="17"/>
      <c r="H45" s="16"/>
      <c r="I45" s="35"/>
      <c r="K45" s="1"/>
      <c r="L45" s="1"/>
    </row>
    <row r="46" spans="1:16" x14ac:dyDescent="0.2">
      <c r="A46" s="61"/>
      <c r="B46" s="17"/>
      <c r="C46" s="17"/>
      <c r="D46" s="17"/>
      <c r="E46" s="17"/>
      <c r="F46" s="17"/>
      <c r="G46" s="17"/>
      <c r="H46" s="16"/>
      <c r="I46" s="35"/>
      <c r="K46" s="1"/>
      <c r="L46" s="1"/>
    </row>
    <row r="47" spans="1:16" x14ac:dyDescent="0.2">
      <c r="A47" s="62" t="s">
        <v>28</v>
      </c>
      <c r="B47" s="16"/>
      <c r="C47" s="16"/>
      <c r="D47" s="16"/>
      <c r="E47" s="17"/>
      <c r="F47" s="16"/>
      <c r="G47" s="16"/>
      <c r="H47" s="16"/>
      <c r="I47" s="35"/>
      <c r="K47" s="1"/>
      <c r="L47" s="1"/>
    </row>
    <row r="48" spans="1:16" x14ac:dyDescent="0.2">
      <c r="A48" s="62" t="s">
        <v>29</v>
      </c>
      <c r="B48" s="16"/>
      <c r="C48" s="16"/>
      <c r="D48" s="16"/>
      <c r="E48" s="17"/>
      <c r="F48" s="16"/>
      <c r="G48" s="16"/>
      <c r="H48" s="16"/>
      <c r="I48" s="35"/>
      <c r="K48" s="1"/>
      <c r="L48" s="1"/>
    </row>
    <row r="49" spans="1:12" x14ac:dyDescent="0.2">
      <c r="A49" s="63"/>
      <c r="B49" s="16"/>
      <c r="C49" s="16"/>
      <c r="D49" s="16"/>
      <c r="E49" s="17"/>
      <c r="F49" s="16"/>
      <c r="G49" s="16"/>
      <c r="H49" s="16"/>
      <c r="I49" s="35"/>
      <c r="K49" s="1"/>
      <c r="L49" s="1"/>
    </row>
    <row r="50" spans="1:12" x14ac:dyDescent="0.2">
      <c r="A50" s="36" t="s">
        <v>52</v>
      </c>
      <c r="B50" s="16"/>
      <c r="C50" s="16"/>
      <c r="D50" s="16"/>
      <c r="E50" s="17"/>
      <c r="F50" s="16"/>
      <c r="G50" s="16"/>
      <c r="H50" s="16"/>
      <c r="I50" s="35"/>
      <c r="K50" s="1"/>
      <c r="L50" s="1"/>
    </row>
    <row r="51" spans="1:12" x14ac:dyDescent="0.2">
      <c r="A51" s="36" t="s">
        <v>45</v>
      </c>
      <c r="B51" s="16"/>
      <c r="C51" s="16"/>
      <c r="D51" s="16"/>
      <c r="E51" s="17"/>
      <c r="F51" s="16"/>
      <c r="G51" s="16"/>
      <c r="H51" s="16"/>
      <c r="I51" s="35"/>
      <c r="K51" s="1"/>
      <c r="L51" s="1"/>
    </row>
    <row r="52" spans="1:12" x14ac:dyDescent="0.2">
      <c r="A52" s="36" t="s">
        <v>46</v>
      </c>
      <c r="B52" s="16"/>
      <c r="C52" s="16"/>
      <c r="D52" s="16"/>
      <c r="E52" s="17"/>
      <c r="F52" s="16"/>
      <c r="G52" s="16"/>
      <c r="H52" s="16"/>
      <c r="I52" s="35"/>
      <c r="K52" s="1"/>
      <c r="L52" s="1"/>
    </row>
    <row r="53" spans="1:12" x14ac:dyDescent="0.2">
      <c r="A53" s="36" t="s">
        <v>47</v>
      </c>
      <c r="B53" s="16"/>
      <c r="C53" s="16"/>
      <c r="D53" s="16"/>
      <c r="E53" s="17"/>
      <c r="F53" s="16"/>
      <c r="G53" s="16"/>
      <c r="H53" s="16"/>
      <c r="I53" s="35"/>
      <c r="K53" s="1"/>
      <c r="L53" s="1"/>
    </row>
    <row r="54" spans="1:12" x14ac:dyDescent="0.2">
      <c r="A54" s="64" t="s">
        <v>48</v>
      </c>
      <c r="B54" s="21"/>
      <c r="C54" s="21"/>
      <c r="D54" s="21"/>
      <c r="E54" s="37"/>
      <c r="F54" s="21"/>
      <c r="G54" s="21"/>
      <c r="H54" s="21"/>
      <c r="I54" s="38"/>
      <c r="K54" s="1"/>
      <c r="L54" s="1"/>
    </row>
    <row r="55" spans="1:12" x14ac:dyDescent="0.2">
      <c r="K55" s="1"/>
      <c r="L55" s="1"/>
    </row>
    <row r="56" spans="1:12" x14ac:dyDescent="0.2">
      <c r="K56" s="1"/>
      <c r="L56" s="1"/>
    </row>
    <row r="57" spans="1:12" x14ac:dyDescent="0.2">
      <c r="K57" s="1"/>
      <c r="L57" s="1"/>
    </row>
    <row r="58" spans="1:12" x14ac:dyDescent="0.2">
      <c r="K58" s="1"/>
      <c r="L58" s="1"/>
    </row>
    <row r="59" spans="1:12" x14ac:dyDescent="0.2">
      <c r="K59" s="1"/>
      <c r="L59" s="1"/>
    </row>
    <row r="60" spans="1:12" x14ac:dyDescent="0.2">
      <c r="K60" s="1"/>
      <c r="L60" s="1"/>
    </row>
    <row r="61" spans="1:12" x14ac:dyDescent="0.2">
      <c r="K61" s="1"/>
      <c r="L61" s="1"/>
    </row>
    <row r="62" spans="1:12" x14ac:dyDescent="0.2">
      <c r="K62" s="1"/>
      <c r="L62" s="1"/>
    </row>
    <row r="63" spans="1:12" x14ac:dyDescent="0.2">
      <c r="K63" s="1"/>
      <c r="L63" s="1"/>
    </row>
    <row r="64" spans="1:12" x14ac:dyDescent="0.2">
      <c r="K64" s="1"/>
      <c r="L64" s="1"/>
    </row>
    <row r="65" spans="11:12" x14ac:dyDescent="0.2">
      <c r="K65" s="1"/>
      <c r="L65" s="1"/>
    </row>
    <row r="66" spans="11:12" x14ac:dyDescent="0.2">
      <c r="K66" s="1"/>
      <c r="L66" s="1"/>
    </row>
    <row r="67" spans="11:12" x14ac:dyDescent="0.2">
      <c r="K67" s="1"/>
      <c r="L67" s="1"/>
    </row>
    <row r="68" spans="11:12" x14ac:dyDescent="0.2">
      <c r="K68" s="1"/>
      <c r="L68" s="1"/>
    </row>
  </sheetData>
  <pageMargins left="0.70866141732283472" right="0.70866141732283472" top="0.98425196850393704" bottom="0.78740157480314965" header="0.31496062992125984" footer="0.31496062992125984"/>
  <pageSetup paperSize="9" scale="41" orientation="portrait" horizontalDpi="1200" verticalDpi="1200" r:id="rId1"/>
  <headerFooter>
    <oddHeader>&amp;R&amp;G</oddHeader>
    <oddFooter>&amp;L&amp;"Verdana,Standard"&amp;9inhaltlich verantwortlich: LPV Völkl
freigegeben von GF Schafarik, LS Kocher-Schruf
Stand: 01/2023&amp;R&amp;"Verdana,Standard"&amp;9QM Handbuch SOZ
Seite &amp;P von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02F2E87BC6FD341B82BD5DC92ACFFD6" ma:contentTypeVersion="3" ma:contentTypeDescription="Ein neues Dokument erstellen." ma:contentTypeScope="" ma:versionID="167a92657e53e704b5b4e85ec3798ede">
  <xsd:schema xmlns:xsd="http://www.w3.org/2001/XMLSchema" xmlns:xs="http://www.w3.org/2001/XMLSchema" xmlns:p="http://schemas.microsoft.com/office/2006/metadata/properties" xmlns:ns2="7f705632-35a7-4999-900d-ad6d1f5fe7b6" xmlns:ns3="33ec49d4-5597-41ec-ac47-9eaf496a1b43" targetNamespace="http://schemas.microsoft.com/office/2006/metadata/properties" ma:root="true" ma:fieldsID="500d4ce6e6ae11849a7a5bc8d8001a01" ns2:_="" ns3:_="">
    <xsd:import namespace="7f705632-35a7-4999-900d-ad6d1f5fe7b6"/>
    <xsd:import namespace="33ec49d4-5597-41ec-ac47-9eaf496a1b4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nummerierung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705632-35a7-4999-900d-ad6d1f5fe7b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ec49d4-5597-41ec-ac47-9eaf496a1b43" elementFormDefault="qualified">
    <xsd:import namespace="http://schemas.microsoft.com/office/2006/documentManagement/types"/>
    <xsd:import namespace="http://schemas.microsoft.com/office/infopath/2007/PartnerControls"/>
    <xsd:element name="nummerierung" ma:index="10" nillable="true" ma:displayName="nummerierung" ma:internalName="nummerierung" ma:percentage="FALSE">
      <xsd:simpleType>
        <xsd:restriction base="dms:Number">
          <xsd:maxInclusive value="100"/>
          <xsd:minInclusive value="0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ummerierung xmlns="33ec49d4-5597-41ec-ac47-9eaf496a1b4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3F4FBE-0499-49A3-A52C-70F254CE4B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705632-35a7-4999-900d-ad6d1f5fe7b6"/>
    <ds:schemaRef ds:uri="33ec49d4-5597-41ec-ac47-9eaf496a1b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FB2D1CE-A427-42AD-86EE-354BEE39A3C0}">
  <ds:schemaRefs>
    <ds:schemaRef ds:uri="http://schemas.microsoft.com/office/2006/metadata/properties"/>
    <ds:schemaRef ds:uri="7f705632-35a7-4999-900d-ad6d1f5fe7b6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33ec49d4-5597-41ec-ac47-9eaf496a1b4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473B41B-E9FB-4907-B641-328C74BD013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VH Tabellen TU Magna 2025</vt:lpstr>
      <vt:lpstr>VH Tabellen TU Magna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Völkl, Astrid</dc:creator>
  <cp:lastModifiedBy>Eiletz, Beatrix</cp:lastModifiedBy>
  <dcterms:created xsi:type="dcterms:W3CDTF">2023-01-10T09:28:37Z</dcterms:created>
  <dcterms:modified xsi:type="dcterms:W3CDTF">2025-03-13T08:49:11Z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0x010100302F2E87BC6FD341B82BD5DC92ACFFD6</vt:lpwstr>
  </property>
</Properties>
</file>